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codeName="ThisWorkbook"/>
  <mc:AlternateContent xmlns:mc="http://schemas.openxmlformats.org/markup-compatibility/2006">
    <mc:Choice Requires="x15">
      <x15ac:absPath xmlns:x15ac="http://schemas.microsoft.com/office/spreadsheetml/2010/11/ac" url="G:\الاستثمار الاجنبي\New folder\"/>
    </mc:Choice>
  </mc:AlternateContent>
  <xr:revisionPtr revIDLastSave="0" documentId="13_ncr:1_{C448D8CF-2C2C-4438-9308-0EF3AB617965}" xr6:coauthVersionLast="36" xr6:coauthVersionMax="36" xr10:uidLastSave="{00000000-0000-0000-0000-000000000000}"/>
  <bookViews>
    <workbookView xWindow="0" yWindow="0" windowWidth="14295" windowHeight="6135" xr2:uid="{00000000-000D-0000-FFFF-FFFF00000000}"/>
  </bookViews>
  <sheets>
    <sheet name="FDI 2020" sheetId="72" r:id="rId1"/>
  </sheets>
  <calcPr calcId="191029"/>
</workbook>
</file>

<file path=xl/calcChain.xml><?xml version="1.0" encoding="utf-8"?>
<calcChain xmlns="http://schemas.openxmlformats.org/spreadsheetml/2006/main">
  <c r="J92" i="72" l="1"/>
  <c r="I92" i="72"/>
  <c r="H92" i="72"/>
  <c r="G92" i="72"/>
  <c r="J91" i="72"/>
  <c r="I91" i="72"/>
  <c r="H91" i="72"/>
  <c r="G91" i="72"/>
  <c r="J90" i="72"/>
  <c r="I90" i="72"/>
  <c r="H90" i="72"/>
  <c r="G90" i="72"/>
  <c r="J89" i="72"/>
  <c r="I89" i="72"/>
  <c r="H89" i="72"/>
  <c r="G89" i="72"/>
  <c r="J88" i="72"/>
  <c r="I88" i="72"/>
  <c r="H88" i="72"/>
  <c r="G88" i="72"/>
  <c r="J87" i="72"/>
  <c r="I87" i="72"/>
  <c r="H87" i="72"/>
  <c r="G87" i="72"/>
  <c r="J86" i="72"/>
  <c r="I86" i="72"/>
  <c r="H86" i="72"/>
  <c r="G86" i="72"/>
  <c r="J85" i="72"/>
  <c r="I85" i="72"/>
  <c r="H85" i="72"/>
  <c r="G85" i="72"/>
  <c r="J84" i="72"/>
  <c r="I84" i="72"/>
  <c r="H84" i="72"/>
  <c r="G84" i="72"/>
  <c r="J83" i="72"/>
  <c r="I83" i="72"/>
  <c r="H83" i="72"/>
  <c r="G83" i="72"/>
  <c r="J82" i="72"/>
  <c r="I82" i="72"/>
  <c r="H82" i="72"/>
  <c r="G82" i="72"/>
  <c r="J81" i="72"/>
  <c r="I81" i="72"/>
  <c r="H81" i="72"/>
  <c r="G81" i="72"/>
  <c r="J80" i="72"/>
  <c r="I80" i="72"/>
  <c r="H80" i="72"/>
  <c r="G80" i="72"/>
  <c r="J79" i="72"/>
  <c r="I79" i="72"/>
  <c r="H79" i="72"/>
  <c r="G79" i="72"/>
  <c r="J78" i="72"/>
  <c r="I78" i="72"/>
  <c r="H78" i="72"/>
  <c r="G78" i="72"/>
  <c r="G68" i="72"/>
  <c r="G67" i="72"/>
  <c r="G66" i="72"/>
  <c r="G65" i="72"/>
  <c r="G64" i="72"/>
  <c r="G63" i="72"/>
  <c r="G62" i="72"/>
  <c r="G61" i="72"/>
  <c r="G60" i="72"/>
  <c r="G59" i="72"/>
  <c r="G58" i="72"/>
  <c r="G57" i="72"/>
  <c r="G56" i="72"/>
  <c r="G55" i="72"/>
  <c r="G54" i="72"/>
  <c r="J44" i="72"/>
  <c r="J43" i="72"/>
  <c r="J42" i="72"/>
  <c r="I42" i="72"/>
  <c r="H42" i="72"/>
  <c r="G42" i="72"/>
  <c r="J41" i="72"/>
  <c r="I41" i="72"/>
  <c r="H41" i="72"/>
  <c r="G41" i="72"/>
  <c r="J40" i="72"/>
  <c r="I40" i="72"/>
  <c r="H40" i="72"/>
  <c r="G40" i="72"/>
  <c r="J39" i="72"/>
  <c r="I39" i="72"/>
  <c r="H39" i="72"/>
  <c r="G39" i="72"/>
  <c r="J38" i="72"/>
  <c r="I38" i="72"/>
  <c r="H38" i="72"/>
  <c r="G38" i="72"/>
  <c r="J37" i="72"/>
  <c r="I37" i="72"/>
  <c r="H37" i="72"/>
  <c r="G37" i="72"/>
  <c r="J36" i="72"/>
  <c r="I36" i="72"/>
  <c r="H36" i="72"/>
  <c r="G36" i="72"/>
  <c r="J35" i="72"/>
  <c r="I35" i="72"/>
  <c r="H35" i="72"/>
  <c r="G35" i="72"/>
  <c r="J34" i="72"/>
  <c r="I34" i="72"/>
  <c r="H34" i="72"/>
  <c r="G34" i="72"/>
  <c r="J33" i="72"/>
  <c r="I33" i="72"/>
  <c r="H33" i="72"/>
  <c r="G33" i="72"/>
  <c r="J32" i="72"/>
  <c r="I32" i="72"/>
  <c r="H32" i="72"/>
  <c r="G32" i="72"/>
  <c r="J31" i="72"/>
  <c r="I31" i="72"/>
  <c r="H31" i="72"/>
  <c r="G31" i="72"/>
  <c r="J30" i="72"/>
  <c r="I30" i="72"/>
  <c r="H30" i="72"/>
  <c r="G30" i="72"/>
  <c r="G29" i="72"/>
  <c r="J5" i="72"/>
  <c r="I5" i="72"/>
  <c r="I67" i="72" s="1"/>
  <c r="H5" i="72"/>
  <c r="H68" i="72" s="1"/>
  <c r="J77" i="72" l="1"/>
  <c r="I60" i="72"/>
  <c r="I58" i="72"/>
  <c r="I66" i="72"/>
  <c r="I56" i="72"/>
  <c r="I64" i="72"/>
  <c r="I54" i="72"/>
  <c r="I62" i="72"/>
  <c r="H55" i="72"/>
  <c r="H59" i="72"/>
  <c r="H63" i="72"/>
  <c r="H67" i="72"/>
  <c r="H54" i="72"/>
  <c r="I55" i="72"/>
  <c r="H58" i="72"/>
  <c r="I59" i="72"/>
  <c r="H62" i="72"/>
  <c r="I63" i="72"/>
  <c r="H66" i="72"/>
  <c r="H57" i="72"/>
  <c r="H61" i="72"/>
  <c r="H65" i="72"/>
  <c r="I77" i="72"/>
  <c r="H56" i="72"/>
  <c r="I57" i="72"/>
  <c r="H60" i="72"/>
  <c r="I61" i="72"/>
  <c r="H64" i="72"/>
  <c r="I65" i="72"/>
  <c r="I68" i="72"/>
  <c r="H29" i="72"/>
  <c r="J54" i="72"/>
  <c r="J55" i="72"/>
  <c r="J56" i="72"/>
  <c r="J57" i="72"/>
  <c r="J58" i="72"/>
  <c r="J59" i="72"/>
  <c r="J60" i="72"/>
  <c r="J61" i="72"/>
  <c r="J62" i="72"/>
  <c r="J63" i="72"/>
  <c r="J64" i="72"/>
  <c r="J65" i="72"/>
  <c r="J66" i="72"/>
  <c r="J67" i="72"/>
  <c r="J68" i="72"/>
  <c r="I29" i="72"/>
  <c r="J29" i="72"/>
</calcChain>
</file>

<file path=xl/sharedStrings.xml><?xml version="1.0" encoding="utf-8"?>
<sst xmlns="http://schemas.openxmlformats.org/spreadsheetml/2006/main" count="198" uniqueCount="72">
  <si>
    <t>المجموع</t>
  </si>
  <si>
    <t>(مليون درهم)</t>
  </si>
  <si>
    <t>Source: Statistics Centre - Abu Dhabi</t>
  </si>
  <si>
    <t>المصدر: مركز الإحصاء - أبوظبي</t>
  </si>
  <si>
    <t>(Million AED)</t>
  </si>
  <si>
    <t>Activities</t>
  </si>
  <si>
    <t xml:space="preserve">الأنشطة  </t>
  </si>
  <si>
    <t>Total</t>
  </si>
  <si>
    <t>Mining and quarrying (includes crude oil and natural gas)</t>
  </si>
  <si>
    <t>الصناعات الاستخراجية (تشمل النفط الخام والغاز الطبيعي)</t>
  </si>
  <si>
    <t>Manufacturing</t>
  </si>
  <si>
    <t>الصناعات التحويلية</t>
  </si>
  <si>
    <t xml:space="preserve">Electricity, gas, and water supply; waste management </t>
  </si>
  <si>
    <t>الكهرباء والغاز والمياه وأنشطة إدارة النفايات</t>
  </si>
  <si>
    <t>Construction</t>
  </si>
  <si>
    <t>التشييد والبناء</t>
  </si>
  <si>
    <t xml:space="preserve">Accommodation and food services </t>
  </si>
  <si>
    <t>خدمات الإقامة والطعام</t>
  </si>
  <si>
    <t>Information and communication</t>
  </si>
  <si>
    <t>المعلومات والاتصالات</t>
  </si>
  <si>
    <t xml:space="preserve">Financial and insurance </t>
  </si>
  <si>
    <t>الأنشطة المالية وأنشطة التأمين</t>
  </si>
  <si>
    <t xml:space="preserve">Professional, scientific and technical </t>
  </si>
  <si>
    <t>الأنشطة المهنية والعلمية والتقنية</t>
  </si>
  <si>
    <t>Education</t>
  </si>
  <si>
    <t>التعليم</t>
  </si>
  <si>
    <t xml:space="preserve">Human health and social work </t>
  </si>
  <si>
    <t>أنشطة الصحة البشرية والخدمة الاجتماعية</t>
  </si>
  <si>
    <t>(%)</t>
  </si>
  <si>
    <t>(نسبة النمو %)</t>
  </si>
  <si>
    <t xml:space="preserve">تجارة الجملة والتجزئة؛ إصلاح المركبات ذات المحركات والدراجات النارية </t>
  </si>
  <si>
    <t>2017</t>
  </si>
  <si>
    <t xml:space="preserve">Wholesale and retail trade; repair of motor vehicles and motorcycles </t>
  </si>
  <si>
    <t xml:space="preserve">Transportation and storage </t>
  </si>
  <si>
    <t xml:space="preserve">Administrative and support services </t>
  </si>
  <si>
    <t xml:space="preserve">Arts, recreation and other services </t>
  </si>
  <si>
    <t xml:space="preserve">الفنون والترفيه والترويح وأنشطة الخدمات الأخرى </t>
  </si>
  <si>
    <t xml:space="preserve">أنشطة الخدمات الإدارية وخدمات الدعم </t>
  </si>
  <si>
    <t xml:space="preserve">النقل والتخزين </t>
  </si>
  <si>
    <t>تجارة الجملة والتجزئة؛ إصلاح المركبات ذات المحركات والدراجات النارية</t>
  </si>
  <si>
    <t>2018</t>
  </si>
  <si>
    <t>2019</t>
  </si>
  <si>
    <t>النقل والتخزين</t>
  </si>
  <si>
    <t xml:space="preserve">الأنشطة المالية وأنشطة التأمين </t>
  </si>
  <si>
    <t>Note 2: The flows are the difference between the current year foreign investment stocks from the previous year</t>
  </si>
  <si>
    <t>ملاحظة 1: الأرقام المبينة قد لا تساوي المجموع بسبب التقريب</t>
  </si>
  <si>
    <t xml:space="preserve">ملاحظة 2:  التدفقات هي الفرق بين أرصدة الاستثمار الاجنبي العام الحالي من العام السابق </t>
  </si>
  <si>
    <r>
      <rPr>
        <b/>
        <sz val="11"/>
        <color theme="3"/>
        <rFont val="Tahoma"/>
        <family val="2"/>
      </rPr>
      <t xml:space="preserve">Table 1: </t>
    </r>
    <r>
      <rPr>
        <b/>
        <sz val="11"/>
        <rFont val="Tahoma"/>
        <family val="2"/>
      </rPr>
      <t>Total stock of foreign direct investment by economic activity</t>
    </r>
  </si>
  <si>
    <r>
      <rPr>
        <b/>
        <sz val="11"/>
        <color theme="3"/>
        <rFont val="Tahoma"/>
        <family val="2"/>
      </rPr>
      <t>جدول 1:</t>
    </r>
    <r>
      <rPr>
        <b/>
        <sz val="11"/>
        <rFont val="Tahoma"/>
        <family val="2"/>
      </rPr>
      <t xml:space="preserve"> إجمالي رصيد الاستثمار الأجنبي المباشر حسب النشاط الاقتصادي</t>
    </r>
  </si>
  <si>
    <t xml:space="preserve">Note 1: Figures may not sum to totals due to rounding </t>
  </si>
  <si>
    <r>
      <t>**</t>
    </r>
    <r>
      <rPr>
        <sz val="9"/>
        <rFont val="Tahoma"/>
        <family val="2"/>
      </rPr>
      <t>Includes real estate sales to non-residents</t>
    </r>
  </si>
  <si>
    <r>
      <t>*</t>
    </r>
    <r>
      <rPr>
        <sz val="9"/>
        <rFont val="Tahoma"/>
        <family val="2"/>
      </rPr>
      <t xml:space="preserve"> Estemated </t>
    </r>
  </si>
  <si>
    <r>
      <rPr>
        <b/>
        <sz val="11"/>
        <color theme="3"/>
        <rFont val="Tahoma"/>
        <family val="2"/>
      </rPr>
      <t xml:space="preserve">Table 2: </t>
    </r>
    <r>
      <rPr>
        <b/>
        <sz val="11"/>
        <rFont val="Tahoma"/>
        <family val="2"/>
      </rPr>
      <t>Percentage change in the stock of  foreign direct investment by economic activity</t>
    </r>
  </si>
  <si>
    <r>
      <rPr>
        <b/>
        <sz val="11"/>
        <color theme="3"/>
        <rFont val="Tahoma"/>
        <family val="2"/>
      </rPr>
      <t xml:space="preserve"> جدول 2: </t>
    </r>
    <r>
      <rPr>
        <b/>
        <sz val="11"/>
        <rFont val="Tahoma"/>
        <family val="2"/>
      </rPr>
      <t>معدلات نمو رصيد الاستثمار الأجنبي المباشر حسب النشاط الاقتصادي</t>
    </r>
  </si>
  <si>
    <r>
      <rPr>
        <b/>
        <sz val="11"/>
        <color theme="3"/>
        <rFont val="Tahoma"/>
        <family val="2"/>
      </rPr>
      <t xml:space="preserve">Table 3: </t>
    </r>
    <r>
      <rPr>
        <b/>
        <sz val="11"/>
        <rFont val="Tahoma"/>
        <family val="2"/>
      </rPr>
      <t xml:space="preserve">Percentage distribution of foreign direct investment stock by economic activity  </t>
    </r>
  </si>
  <si>
    <r>
      <rPr>
        <b/>
        <sz val="11"/>
        <color theme="3"/>
        <rFont val="Tahoma"/>
        <family val="2"/>
      </rPr>
      <t xml:space="preserve">جدول 3: </t>
    </r>
    <r>
      <rPr>
        <b/>
        <sz val="11"/>
        <rFont val="Tahoma"/>
        <family val="2"/>
      </rPr>
      <t xml:space="preserve"> الأهمية النسبية للأنشطة الاقتصادية من حيث مساهمتها في إجمالي رصيد الاستثمار الأجنبي المباشر </t>
    </r>
  </si>
  <si>
    <r>
      <rPr>
        <b/>
        <sz val="11"/>
        <color theme="3"/>
        <rFont val="Tahoma"/>
        <family val="2"/>
      </rPr>
      <t xml:space="preserve">Table 4: </t>
    </r>
    <r>
      <rPr>
        <b/>
        <sz val="11"/>
        <rFont val="Tahoma"/>
        <family val="2"/>
      </rPr>
      <t xml:space="preserve">Foreign direct investment flows by economic activity </t>
    </r>
  </si>
  <si>
    <r>
      <rPr>
        <b/>
        <sz val="11"/>
        <color theme="3"/>
        <rFont val="Tahoma"/>
        <family val="2"/>
      </rPr>
      <t>جدول 4:</t>
    </r>
    <r>
      <rPr>
        <b/>
        <sz val="11"/>
        <rFont val="Tahoma"/>
        <family val="2"/>
      </rPr>
      <t xml:space="preserve"> تدفقات الاستثمار الأجنبي المباشر حسب النشاط الاقتصادي </t>
    </r>
  </si>
  <si>
    <r>
      <rPr>
        <sz val="9"/>
        <color rgb="FFC00000"/>
        <rFont val="Tahoma"/>
        <family val="2"/>
      </rPr>
      <t>*</t>
    </r>
    <r>
      <rPr>
        <sz val="9"/>
        <rFont val="Tahoma"/>
        <family val="2"/>
      </rPr>
      <t>Estemated</t>
    </r>
  </si>
  <si>
    <r>
      <t>*</t>
    </r>
    <r>
      <rPr>
        <sz val="9"/>
        <rFont val="Tahoma"/>
        <family val="2"/>
      </rPr>
      <t>تقديرية</t>
    </r>
    <r>
      <rPr>
        <sz val="9"/>
        <color theme="1"/>
        <rFont val="Tahoma"/>
        <family val="2"/>
      </rPr>
      <t xml:space="preserve"> </t>
    </r>
  </si>
  <si>
    <r>
      <t>**</t>
    </r>
    <r>
      <rPr>
        <sz val="9"/>
        <rFont val="Tahoma"/>
        <family val="2"/>
      </rPr>
      <t xml:space="preserve"> تشمل المبيعات العقارية لغير المقيمين </t>
    </r>
  </si>
  <si>
    <r>
      <t>*</t>
    </r>
    <r>
      <rPr>
        <sz val="9"/>
        <color theme="1"/>
        <rFont val="Tahoma"/>
        <family val="2"/>
      </rPr>
      <t xml:space="preserve"> </t>
    </r>
    <r>
      <rPr>
        <sz val="9"/>
        <rFont val="Tahoma"/>
        <family val="2"/>
      </rPr>
      <t xml:space="preserve">تقديرية </t>
    </r>
  </si>
  <si>
    <r>
      <t>2020</t>
    </r>
    <r>
      <rPr>
        <b/>
        <sz val="10"/>
        <color rgb="FFC00000"/>
        <rFont val="Tahoma"/>
        <family val="2"/>
      </rPr>
      <t>*</t>
    </r>
  </si>
  <si>
    <r>
      <rPr>
        <sz val="10"/>
        <color rgb="FFC00000"/>
        <rFont val="Tahoma"/>
        <family val="2"/>
      </rPr>
      <t>**</t>
    </r>
    <r>
      <rPr>
        <sz val="10"/>
        <rFont val="Tahoma"/>
        <family val="2"/>
      </rPr>
      <t xml:space="preserve"> الأنشطة العقارية</t>
    </r>
  </si>
  <si>
    <r>
      <t xml:space="preserve">Real estate </t>
    </r>
    <r>
      <rPr>
        <sz val="10"/>
        <color rgb="FFC00000"/>
        <rFont val="Tahoma"/>
        <family val="2"/>
      </rPr>
      <t>**</t>
    </r>
  </si>
  <si>
    <r>
      <t>*</t>
    </r>
    <r>
      <rPr>
        <sz val="9"/>
        <rFont val="Tahoma"/>
        <family val="2"/>
      </rPr>
      <t xml:space="preserve"> Estemated</t>
    </r>
  </si>
  <si>
    <r>
      <t>*</t>
    </r>
    <r>
      <rPr>
        <sz val="9"/>
        <rFont val="Tahoma"/>
        <family val="2"/>
      </rPr>
      <t>Estemated</t>
    </r>
  </si>
  <si>
    <r>
      <t>*</t>
    </r>
    <r>
      <rPr>
        <sz val="9"/>
        <rFont val="Tahoma"/>
        <family val="2"/>
      </rPr>
      <t>تقديرية</t>
    </r>
  </si>
  <si>
    <r>
      <t xml:space="preserve">** </t>
    </r>
    <r>
      <rPr>
        <sz val="9"/>
        <rFont val="Tahoma"/>
        <family val="2"/>
      </rPr>
      <t>تشمل المبيعات العقارية لغير المقيمين</t>
    </r>
  </si>
  <si>
    <r>
      <t>*</t>
    </r>
    <r>
      <rPr>
        <sz val="9"/>
        <rFont val="Tahoma"/>
        <family val="2"/>
      </rPr>
      <t xml:space="preserve"> تقديرية </t>
    </r>
  </si>
  <si>
    <r>
      <t xml:space="preserve">** </t>
    </r>
    <r>
      <rPr>
        <sz val="9"/>
        <rFont val="Tahoma"/>
        <family val="2"/>
      </rPr>
      <t>تشمل المبيعات العقارية لغير المقيمين</t>
    </r>
    <r>
      <rPr>
        <sz val="9"/>
        <color rgb="FFC00000"/>
        <rFont val="Tahoma"/>
        <family val="2"/>
      </rPr>
      <t xml:space="preserve"> </t>
    </r>
  </si>
  <si>
    <r>
      <t>**</t>
    </r>
    <r>
      <rPr>
        <sz val="9"/>
        <rFont val="Tahoma"/>
        <family val="2"/>
      </rPr>
      <t>تشمل المبيعات العقارية لغير المقيمين</t>
    </r>
    <r>
      <rPr>
        <sz val="9"/>
        <color rgb="FF626262"/>
        <rFont val="Tahoma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</si>
</sst>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_(* #,##0.0_);_(* \(#,##0.0\);_(* &quot;-&quot;??_);_(@_)"/>
    <numFmt numFmtId="167" formatCode="0.0"/>
  </numFmts>
  <fonts count="48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1"/>
      <color theme="1"/>
      <name val="Calibri"/>
      <family val="2"/>
    </font>
    <font>
      <b/>
      <sz val="11"/>
      <name val="Tahoma"/>
      <family val="2"/>
    </font>
    <font>
      <b/>
      <sz val="10"/>
      <name val="Tahoma"/>
      <family val="2"/>
    </font>
    <font>
      <sz val="9"/>
      <name val="Tahoma"/>
      <family val="2"/>
    </font>
    <font>
      <sz val="10"/>
      <name val="Tahoma"/>
      <family val="2"/>
    </font>
    <font>
      <sz val="12"/>
      <name val="Tahoma"/>
      <family val="2"/>
    </font>
    <font>
      <sz val="12"/>
      <color theme="1"/>
      <name val="Tahoma"/>
      <family val="2"/>
    </font>
    <font>
      <sz val="10"/>
      <color rgb="FFC00000"/>
      <name val="Tahoma"/>
      <family val="2"/>
    </font>
    <font>
      <sz val="11"/>
      <color rgb="FFFF000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9"/>
      <color rgb="FFC00000"/>
      <name val="Tahoma"/>
      <family val="2"/>
    </font>
    <font>
      <sz val="9"/>
      <color theme="1"/>
      <name val="Tahoma"/>
      <family val="2"/>
    </font>
    <font>
      <b/>
      <sz val="12"/>
      <color theme="1" tint="0.34998626667073579"/>
      <name val="Tahoma"/>
      <family val="2"/>
    </font>
    <font>
      <sz val="12"/>
      <color rgb="FFFF0000"/>
      <name val="Tahoma"/>
      <family val="2"/>
    </font>
    <font>
      <b/>
      <sz val="11"/>
      <color theme="3"/>
      <name val="Tahoma"/>
      <family val="2"/>
    </font>
    <font>
      <sz val="9"/>
      <color rgb="FFFF0000"/>
      <name val="Tahoma"/>
      <family val="2"/>
    </font>
    <font>
      <sz val="9"/>
      <color rgb="FF626262"/>
      <name val="Tahoma"/>
      <family val="2"/>
    </font>
    <font>
      <b/>
      <sz val="10"/>
      <color rgb="FFC00000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theme="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6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/>
      </bottom>
      <diagonal/>
    </border>
  </borders>
  <cellStyleXfs count="61">
    <xf numFmtId="0" fontId="0" fillId="0" borderId="0">
      <alignment vertical="center"/>
    </xf>
    <xf numFmtId="49" fontId="7" fillId="0" borderId="0">
      <alignment horizontal="right" vertical="center" readingOrder="2"/>
    </xf>
    <xf numFmtId="0" fontId="11" fillId="0" borderId="0">
      <alignment horizontal="right" vertical="center" readingOrder="2"/>
    </xf>
    <xf numFmtId="49" fontId="5" fillId="2" borderId="0">
      <alignment horizontal="right" vertical="center" wrapText="1" readingOrder="2"/>
    </xf>
    <xf numFmtId="164" fontId="8" fillId="34" borderId="0">
      <alignment horizontal="right" vertical="center" readingOrder="2"/>
    </xf>
    <xf numFmtId="0" fontId="9" fillId="0" borderId="0" applyBorder="0">
      <alignment horizontal="right" vertical="center" wrapText="1" readingOrder="2"/>
    </xf>
    <xf numFmtId="0" fontId="10" fillId="0" borderId="0">
      <alignment horizontal="right" vertical="center" readingOrder="2"/>
    </xf>
    <xf numFmtId="0" fontId="6" fillId="0" borderId="0">
      <alignment horizontal="right" vertical="center" readingOrder="2"/>
    </xf>
    <xf numFmtId="164" fontId="9" fillId="0" borderId="0">
      <alignment horizontal="right" vertical="center" readingOrder="2"/>
    </xf>
    <xf numFmtId="43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4" applyNumberFormat="0" applyAlignment="0" applyProtection="0"/>
    <xf numFmtId="0" fontId="21" fillId="7" borderId="5" applyNumberFormat="0" applyAlignment="0" applyProtection="0"/>
    <xf numFmtId="0" fontId="22" fillId="7" borderId="4" applyNumberFormat="0" applyAlignment="0" applyProtection="0"/>
    <xf numFmtId="0" fontId="23" fillId="0" borderId="6" applyNumberFormat="0" applyFill="0" applyAlignment="0" applyProtection="0"/>
    <xf numFmtId="0" fontId="24" fillId="8" borderId="7" applyNumberFormat="0" applyAlignment="0" applyProtection="0"/>
    <xf numFmtId="0" fontId="25" fillId="0" borderId="0" applyNumberFormat="0" applyFill="0" applyBorder="0" applyAlignment="0" applyProtection="0"/>
    <xf numFmtId="0" fontId="12" fillId="9" borderId="8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8" fillId="33" borderId="0" applyNumberFormat="0" applyBorder="0" applyAlignment="0" applyProtection="0"/>
    <xf numFmtId="0" fontId="3" fillId="0" borderId="0"/>
    <xf numFmtId="0" fontId="29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7">
    <xf numFmtId="0" fontId="0" fillId="0" borderId="0" xfId="0">
      <alignment vertical="center"/>
    </xf>
    <xf numFmtId="0" fontId="5" fillId="2" borderId="0" xfId="60" applyNumberFormat="1" applyFont="1" applyFill="1" applyAlignment="1">
      <alignment horizontal="right" wrapText="1" readingOrder="2"/>
    </xf>
    <xf numFmtId="1" fontId="5" fillId="2" borderId="0" xfId="60" applyNumberFormat="1" applyFont="1" applyFill="1" applyAlignment="1">
      <alignment vertical="top" readingOrder="2"/>
    </xf>
    <xf numFmtId="49" fontId="30" fillId="0" borderId="0" xfId="1" applyFont="1" applyAlignment="1">
      <alignment horizontal="left" vertical="center"/>
    </xf>
    <xf numFmtId="0" fontId="32" fillId="0" borderId="0" xfId="2" applyFont="1" applyAlignment="1">
      <alignment horizontal="left" vertical="center"/>
    </xf>
    <xf numFmtId="0" fontId="32" fillId="0" borderId="0" xfId="2" applyFont="1" applyAlignment="1">
      <alignment horizontal="right" vertical="center"/>
    </xf>
    <xf numFmtId="49" fontId="30" fillId="0" borderId="0" xfId="1" applyFont="1" applyAlignment="1">
      <alignment horizontal="right" vertical="center"/>
    </xf>
    <xf numFmtId="0" fontId="33" fillId="0" borderId="0" xfId="5" applyFont="1" applyAlignment="1">
      <alignment horizontal="left" vertical="center" wrapText="1"/>
    </xf>
    <xf numFmtId="3" fontId="33" fillId="0" borderId="0" xfId="8" applyNumberFormat="1" applyFont="1" applyAlignment="1">
      <alignment horizontal="right"/>
    </xf>
    <xf numFmtId="0" fontId="33" fillId="0" borderId="0" xfId="5" applyFont="1" applyAlignment="1">
      <alignment horizontal="right" vertical="center" wrapText="1"/>
    </xf>
    <xf numFmtId="167" fontId="33" fillId="0" borderId="0" xfId="60" applyNumberFormat="1" applyFont="1" applyAlignment="1">
      <alignment horizontal="right"/>
    </xf>
    <xf numFmtId="3" fontId="33" fillId="0" borderId="0" xfId="60" applyNumberFormat="1" applyFont="1" applyAlignment="1">
      <alignment horizontal="right"/>
    </xf>
    <xf numFmtId="3" fontId="33" fillId="0" borderId="0" xfId="60" applyNumberFormat="1" applyFont="1" applyAlignment="1">
      <alignment vertical="top"/>
    </xf>
    <xf numFmtId="164" fontId="31" fillId="36" borderId="0" xfId="4" applyFont="1" applyFill="1" applyBorder="1" applyAlignment="1">
      <alignment horizontal="left" vertical="center"/>
    </xf>
    <xf numFmtId="3" fontId="31" fillId="36" borderId="0" xfId="4" applyNumberFormat="1" applyFont="1" applyFill="1" applyBorder="1" applyAlignment="1">
      <alignment horizontal="right"/>
    </xf>
    <xf numFmtId="164" fontId="31" fillId="36" borderId="0" xfId="4" applyFont="1" applyFill="1" applyBorder="1" applyAlignment="1">
      <alignment horizontal="right" vertical="center"/>
    </xf>
    <xf numFmtId="0" fontId="33" fillId="0" borderId="10" xfId="5" applyFont="1" applyBorder="1" applyAlignment="1">
      <alignment horizontal="left" vertical="center" wrapText="1"/>
    </xf>
    <xf numFmtId="1" fontId="33" fillId="0" borderId="10" xfId="60" applyNumberFormat="1" applyFont="1" applyBorder="1" applyAlignment="1">
      <alignment horizontal="right"/>
    </xf>
    <xf numFmtId="0" fontId="33" fillId="0" borderId="10" xfId="5" applyFont="1" applyBorder="1" applyAlignment="1">
      <alignment horizontal="right" vertical="center" wrapText="1"/>
    </xf>
    <xf numFmtId="0" fontId="33" fillId="0" borderId="10" xfId="5" applyFont="1" applyBorder="1" applyAlignment="1">
      <alignment horizontal="left" vertical="center"/>
    </xf>
    <xf numFmtId="0" fontId="33" fillId="0" borderId="10" xfId="5" applyFont="1" applyBorder="1" applyAlignment="1">
      <alignment horizontal="right" vertical="center"/>
    </xf>
    <xf numFmtId="0" fontId="6" fillId="0" borderId="0" xfId="7" applyFont="1">
      <alignment horizontal="right" vertical="center" readingOrder="2"/>
    </xf>
    <xf numFmtId="3" fontId="33" fillId="0" borderId="10" xfId="60" applyNumberFormat="1" applyFont="1" applyBorder="1" applyAlignment="1">
      <alignment horizontal="right"/>
    </xf>
    <xf numFmtId="3" fontId="33" fillId="0" borderId="10" xfId="60" applyNumberFormat="1" applyFont="1" applyBorder="1" applyAlignment="1">
      <alignment vertical="top"/>
    </xf>
    <xf numFmtId="3" fontId="31" fillId="36" borderId="0" xfId="60" applyNumberFormat="1" applyFont="1" applyFill="1" applyBorder="1" applyAlignment="1">
      <alignment horizontal="right"/>
    </xf>
    <xf numFmtId="3" fontId="31" fillId="36" borderId="0" xfId="60" applyNumberFormat="1" applyFont="1" applyFill="1" applyBorder="1" applyAlignment="1">
      <alignment vertical="top"/>
    </xf>
    <xf numFmtId="0" fontId="30" fillId="0" borderId="0" xfId="59" applyFont="1"/>
    <xf numFmtId="165" fontId="35" fillId="0" borderId="0" xfId="59" applyNumberFormat="1" applyFont="1" applyAlignment="1">
      <alignment horizontal="right"/>
    </xf>
    <xf numFmtId="0" fontId="35" fillId="0" borderId="0" xfId="59" applyFont="1" applyAlignment="1">
      <alignment horizontal="right"/>
    </xf>
    <xf numFmtId="3" fontId="35" fillId="0" borderId="0" xfId="59" applyNumberFormat="1" applyFont="1" applyAlignment="1">
      <alignment horizontal="right"/>
    </xf>
    <xf numFmtId="165" fontId="37" fillId="0" borderId="0" xfId="60" applyNumberFormat="1" applyFont="1"/>
    <xf numFmtId="0" fontId="37" fillId="0" borderId="0" xfId="59" applyFont="1"/>
    <xf numFmtId="0" fontId="38" fillId="0" borderId="0" xfId="59" applyFont="1"/>
    <xf numFmtId="0" fontId="39" fillId="0" borderId="0" xfId="59" applyFont="1"/>
    <xf numFmtId="43" fontId="37" fillId="0" borderId="0" xfId="59" applyNumberFormat="1" applyFont="1"/>
    <xf numFmtId="49" fontId="5" fillId="2" borderId="0" xfId="3" applyFont="1" applyAlignment="1">
      <alignment horizontal="left" vertical="center" wrapText="1" readingOrder="2"/>
    </xf>
    <xf numFmtId="49" fontId="5" fillId="2" borderId="0" xfId="3" applyFont="1" applyAlignment="1">
      <alignment horizontal="right" wrapText="1" readingOrder="2"/>
    </xf>
    <xf numFmtId="49" fontId="5" fillId="2" borderId="0" xfId="3" applyFont="1" applyAlignment="1">
      <alignment horizontal="right" vertical="center" wrapText="1" readingOrder="2"/>
    </xf>
    <xf numFmtId="43" fontId="37" fillId="0" borderId="0" xfId="60" applyFont="1"/>
    <xf numFmtId="165" fontId="37" fillId="0" borderId="0" xfId="59" applyNumberFormat="1" applyFont="1"/>
    <xf numFmtId="166" fontId="37" fillId="0" borderId="0" xfId="60" applyNumberFormat="1" applyFont="1"/>
    <xf numFmtId="0" fontId="40" fillId="0" borderId="0" xfId="59" applyFont="1" applyAlignment="1">
      <alignment vertical="center"/>
    </xf>
    <xf numFmtId="165" fontId="41" fillId="0" borderId="0" xfId="59" applyNumberFormat="1" applyFont="1" applyAlignment="1">
      <alignment horizontal="right"/>
    </xf>
    <xf numFmtId="0" fontId="41" fillId="0" borderId="0" xfId="59" applyFont="1" applyAlignment="1">
      <alignment horizontal="right"/>
    </xf>
    <xf numFmtId="165" fontId="42" fillId="35" borderId="0" xfId="60" applyNumberFormat="1" applyFont="1" applyFill="1" applyAlignment="1">
      <alignment horizontal="right" wrapText="1"/>
    </xf>
    <xf numFmtId="0" fontId="39" fillId="0" borderId="0" xfId="59" applyFont="1" applyFill="1"/>
    <xf numFmtId="165" fontId="37" fillId="0" borderId="0" xfId="60" applyNumberFormat="1" applyFont="1" applyFill="1"/>
    <xf numFmtId="0" fontId="37" fillId="0" borderId="0" xfId="59" applyFont="1" applyFill="1"/>
    <xf numFmtId="0" fontId="38" fillId="0" borderId="0" xfId="59" applyFont="1" applyFill="1"/>
    <xf numFmtId="0" fontId="43" fillId="0" borderId="0" xfId="59" applyFont="1" applyAlignment="1">
      <alignment horizontal="right"/>
    </xf>
    <xf numFmtId="0" fontId="43" fillId="0" borderId="0" xfId="59" applyFont="1" applyFill="1" applyAlignment="1">
      <alignment horizontal="left" vertical="center" readingOrder="1"/>
    </xf>
    <xf numFmtId="0" fontId="43" fillId="0" borderId="0" xfId="59" applyFont="1" applyFill="1" applyAlignment="1">
      <alignment horizontal="right" vertical="center" readingOrder="2"/>
    </xf>
    <xf numFmtId="0" fontId="34" fillId="0" borderId="0" xfId="59" applyFont="1" applyAlignment="1">
      <alignment horizontal="right"/>
    </xf>
    <xf numFmtId="3" fontId="43" fillId="0" borderId="0" xfId="59" applyNumberFormat="1" applyFont="1" applyAlignment="1">
      <alignment horizontal="right"/>
    </xf>
    <xf numFmtId="0" fontId="35" fillId="0" borderId="0" xfId="59" applyFont="1"/>
    <xf numFmtId="167" fontId="31" fillId="36" borderId="0" xfId="60" applyNumberFormat="1" applyFont="1" applyFill="1" applyBorder="1" applyAlignment="1">
      <alignment horizontal="right"/>
    </xf>
    <xf numFmtId="167" fontId="33" fillId="0" borderId="10" xfId="60" applyNumberFormat="1" applyFont="1" applyBorder="1" applyAlignment="1">
      <alignment horizontal="right"/>
    </xf>
    <xf numFmtId="0" fontId="31" fillId="36" borderId="0" xfId="60" applyNumberFormat="1" applyFont="1" applyFill="1" applyBorder="1" applyAlignment="1">
      <alignment horizontal="right"/>
    </xf>
    <xf numFmtId="0" fontId="32" fillId="0" borderId="0" xfId="59" applyFont="1" applyBorder="1" applyAlignment="1">
      <alignment vertical="center"/>
    </xf>
    <xf numFmtId="1" fontId="32" fillId="0" borderId="0" xfId="6" applyNumberFormat="1" applyFont="1" applyAlignment="1">
      <alignment horizontal="right" vertical="center" readingOrder="2"/>
    </xf>
    <xf numFmtId="0" fontId="32" fillId="0" borderId="0" xfId="6" applyFont="1" applyAlignment="1">
      <alignment vertical="center" readingOrder="2"/>
    </xf>
    <xf numFmtId="0" fontId="40" fillId="0" borderId="0" xfId="7" applyFont="1">
      <alignment horizontal="right" vertical="center" readingOrder="2"/>
    </xf>
    <xf numFmtId="0" fontId="41" fillId="0" borderId="0" xfId="59" applyFont="1"/>
    <xf numFmtId="0" fontId="40" fillId="0" borderId="0" xfId="59" applyFont="1" applyFill="1" applyAlignment="1">
      <alignment horizontal="right" readingOrder="1"/>
    </xf>
    <xf numFmtId="3" fontId="40" fillId="0" borderId="0" xfId="59" applyNumberFormat="1" applyFont="1" applyFill="1" applyAlignment="1">
      <alignment horizontal="right" readingOrder="1"/>
    </xf>
    <xf numFmtId="165" fontId="45" fillId="0" borderId="0" xfId="60" applyNumberFormat="1" applyFont="1"/>
    <xf numFmtId="0" fontId="45" fillId="0" borderId="0" xfId="59" applyFont="1"/>
    <xf numFmtId="43" fontId="45" fillId="0" borderId="0" xfId="59" applyNumberFormat="1" applyFont="1"/>
    <xf numFmtId="3" fontId="32" fillId="0" borderId="0" xfId="60" applyNumberFormat="1" applyFont="1" applyAlignment="1">
      <alignment vertical="top"/>
    </xf>
    <xf numFmtId="3" fontId="11" fillId="0" borderId="0" xfId="60" applyNumberFormat="1" applyFont="1" applyAlignment="1">
      <alignment vertical="top"/>
    </xf>
    <xf numFmtId="0" fontId="41" fillId="0" borderId="0" xfId="59" applyFont="1" applyAlignment="1">
      <alignment horizontal="left"/>
    </xf>
    <xf numFmtId="167" fontId="32" fillId="0" borderId="0" xfId="60" applyNumberFormat="1" applyFont="1" applyAlignment="1">
      <alignment horizontal="right"/>
    </xf>
    <xf numFmtId="167" fontId="11" fillId="0" borderId="0" xfId="60" applyNumberFormat="1" applyFont="1" applyAlignment="1">
      <alignment horizontal="right"/>
    </xf>
    <xf numFmtId="0" fontId="45" fillId="0" borderId="0" xfId="59" applyFont="1" applyAlignment="1">
      <alignment horizontal="right"/>
    </xf>
    <xf numFmtId="165" fontId="40" fillId="0" borderId="0" xfId="59" applyNumberFormat="1" applyFont="1" applyAlignment="1">
      <alignment horizontal="right"/>
    </xf>
    <xf numFmtId="49" fontId="30" fillId="0" borderId="0" xfId="1" applyFont="1" applyAlignment="1">
      <alignment horizontal="right" vertical="center" wrapText="1"/>
    </xf>
    <xf numFmtId="49" fontId="30" fillId="0" borderId="0" xfId="1" applyFont="1" applyAlignment="1">
      <alignment horizontal="left" vertical="center" wrapText="1"/>
    </xf>
  </cellXfs>
  <cellStyles count="61">
    <cellStyle name="1st_Column" xfId="5" xr:uid="{00000000-0005-0000-0000-000000000000}"/>
    <cellStyle name="20% - Accent1" xfId="32" builtinId="30" hidden="1"/>
    <cellStyle name="20% - Accent2" xfId="36" builtinId="34" hidden="1"/>
    <cellStyle name="20% - Accent3" xfId="40" builtinId="38" hidden="1"/>
    <cellStyle name="20% - Accent4" xfId="44" builtinId="42" hidden="1"/>
    <cellStyle name="20% - Accent5" xfId="48" builtinId="46" hidden="1"/>
    <cellStyle name="20% - Accent6" xfId="52" builtinId="50" hidden="1"/>
    <cellStyle name="40% - Accent1" xfId="33" builtinId="31" hidden="1"/>
    <cellStyle name="40% - Accent2" xfId="37" builtinId="35" hidden="1"/>
    <cellStyle name="40% - Accent3" xfId="41" builtinId="39" hidden="1"/>
    <cellStyle name="40% - Accent4" xfId="45" builtinId="43" hidden="1"/>
    <cellStyle name="40% - Accent5" xfId="49" builtinId="47" hidden="1"/>
    <cellStyle name="40% - Accent6" xfId="53" builtinId="51" hidden="1"/>
    <cellStyle name="60% - Accent1" xfId="34" builtinId="32" hidden="1"/>
    <cellStyle name="60% - Accent2" xfId="38" builtinId="36" hidden="1"/>
    <cellStyle name="60% - Accent3" xfId="42" builtinId="40" hidden="1"/>
    <cellStyle name="60% - Accent4" xfId="46" builtinId="44" hidden="1"/>
    <cellStyle name="60% - Accent5" xfId="50" builtinId="48" hidden="1"/>
    <cellStyle name="60% - Accent6" xfId="54" builtinId="52" hidden="1"/>
    <cellStyle name="Accent1" xfId="31" builtinId="29" hidden="1"/>
    <cellStyle name="Accent2" xfId="35" builtinId="33" hidden="1"/>
    <cellStyle name="Accent3" xfId="39" builtinId="37" hidden="1"/>
    <cellStyle name="Accent4" xfId="43" builtinId="41" hidden="1"/>
    <cellStyle name="Accent5" xfId="47" builtinId="45" hidden="1"/>
    <cellStyle name="Accent6" xfId="51" builtinId="49" hidden="1"/>
    <cellStyle name="Bad" xfId="20" builtinId="27" hidden="1"/>
    <cellStyle name="Body_Decimal" xfId="8" xr:uid="{00000000-0005-0000-0000-00001A000000}"/>
    <cellStyle name="Calculation" xfId="24" builtinId="22" hidden="1"/>
    <cellStyle name="Check Cell" xfId="26" builtinId="23" hidden="1"/>
    <cellStyle name="Comma" xfId="9" builtinId="3" hidden="1"/>
    <cellStyle name="Comma [0]" xfId="10" builtinId="6" hidden="1"/>
    <cellStyle name="Comma 2" xfId="58" xr:uid="{00000000-0005-0000-0000-00001F000000}"/>
    <cellStyle name="Comma 3" xfId="60" xr:uid="{00000000-0005-0000-0000-000020000000}"/>
    <cellStyle name="Currency" xfId="11" builtinId="4" hidden="1"/>
    <cellStyle name="Currency [0]" xfId="12" builtinId="7" hidden="1"/>
    <cellStyle name="Explanatory Text" xfId="29" builtinId="53" hidden="1"/>
    <cellStyle name="Footnotes" xfId="7" xr:uid="{00000000-0005-0000-0000-000024000000}"/>
    <cellStyle name="Good" xfId="19" builtinId="26" hidden="1"/>
    <cellStyle name="Heading 1" xfId="15" builtinId="16" hidden="1"/>
    <cellStyle name="Heading 2" xfId="16" builtinId="17" hidden="1"/>
    <cellStyle name="Heading 3" xfId="17" builtinId="18" hidden="1"/>
    <cellStyle name="Heading 4" xfId="18" builtinId="19" hidden="1"/>
    <cellStyle name="Input" xfId="22" builtinId="20" hidden="1"/>
    <cellStyle name="Linked Cell" xfId="25" builtinId="24" hidden="1"/>
    <cellStyle name="Neutral" xfId="21" builtinId="28" hidden="1"/>
    <cellStyle name="Normal" xfId="0" builtinId="0" customBuiltin="1"/>
    <cellStyle name="Normal 2" xfId="55" xr:uid="{00000000-0005-0000-0000-00002E000000}"/>
    <cellStyle name="Normal 2 2" xfId="56" xr:uid="{00000000-0005-0000-0000-00002F000000}"/>
    <cellStyle name="Normal 2 3" xfId="59" xr:uid="{00000000-0005-0000-0000-000030000000}"/>
    <cellStyle name="Normal 3" xfId="57" xr:uid="{00000000-0005-0000-0000-000031000000}"/>
    <cellStyle name="Note" xfId="28" builtinId="10" hidden="1"/>
    <cellStyle name="Output" xfId="23" builtinId="21" hidden="1"/>
    <cellStyle name="Percent" xfId="13" builtinId="5" hidden="1"/>
    <cellStyle name="Row_Header" xfId="3" xr:uid="{00000000-0005-0000-0000-000035000000}"/>
    <cellStyle name="Source" xfId="6" xr:uid="{00000000-0005-0000-0000-000036000000}"/>
    <cellStyle name="SubTitle" xfId="2" xr:uid="{00000000-0005-0000-0000-000037000000}"/>
    <cellStyle name="Table_Title" xfId="1" xr:uid="{00000000-0005-0000-0000-000038000000}"/>
    <cellStyle name="Title" xfId="14" builtinId="15" hidden="1"/>
    <cellStyle name="Total" xfId="30" builtinId="25" hidden="1"/>
    <cellStyle name="Total_Decimal" xfId="4" xr:uid="{00000000-0005-0000-0000-00003B000000}"/>
    <cellStyle name="Warning Text" xfId="27" builtinId="11" hidden="1"/>
  </cellStyles>
  <dxfs count="0"/>
  <tableStyles count="0" defaultTableStyle="TableStyleMedium2" defaultPivotStyle="PivotStyleLight16"/>
  <colors>
    <mruColors>
      <color rgb="FF626262"/>
      <color rgb="FFE9E1CF"/>
      <color rgb="FFA2AC72"/>
      <color rgb="FFFF3399"/>
      <color rgb="FFAA9F8A"/>
      <color rgb="FF595959"/>
      <color rgb="FF495663"/>
      <color rgb="FF8A1E04"/>
      <color rgb="FFDADDDF"/>
      <color rgb="FF6375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97"/>
  <sheetViews>
    <sheetView tabSelected="1" workbookViewId="0">
      <selection activeCell="I98" sqref="I98"/>
    </sheetView>
  </sheetViews>
  <sheetFormatPr defaultColWidth="9.140625" defaultRowHeight="15" x14ac:dyDescent="0.2"/>
  <cols>
    <col min="1" max="1" width="3.28515625" style="33" customWidth="1"/>
    <col min="2" max="2" width="43.85546875" style="54" customWidth="1"/>
    <col min="3" max="3" width="13.140625" style="28" customWidth="1"/>
    <col min="4" max="5" width="12.7109375" style="28" bestFit="1" customWidth="1"/>
    <col min="6" max="6" width="11.42578125" style="28" customWidth="1"/>
    <col min="7" max="7" width="9.42578125" style="28" customWidth="1"/>
    <col min="8" max="9" width="12.28515625" style="28" customWidth="1"/>
    <col min="10" max="10" width="14.7109375" style="28" customWidth="1"/>
    <col min="11" max="11" width="42.140625" style="54" customWidth="1"/>
    <col min="12" max="12" width="4.28515625" style="33" customWidth="1"/>
    <col min="13" max="13" width="11.5703125" style="30" bestFit="1" customWidth="1"/>
    <col min="14" max="14" width="17.140625" style="31" customWidth="1"/>
    <col min="15" max="16" width="9.140625" style="31"/>
    <col min="17" max="16384" width="9.140625" style="32"/>
  </cols>
  <sheetData>
    <row r="2" spans="1:16" x14ac:dyDescent="0.2">
      <c r="A2" s="26"/>
      <c r="B2" s="3" t="s">
        <v>47</v>
      </c>
      <c r="C2" s="27"/>
      <c r="H2" s="29"/>
      <c r="I2" s="29"/>
      <c r="J2" s="29"/>
      <c r="K2" s="6" t="s">
        <v>48</v>
      </c>
      <c r="L2" s="26">
        <v>1</v>
      </c>
    </row>
    <row r="3" spans="1:16" s="62" customFormat="1" ht="11.25" x14ac:dyDescent="0.15">
      <c r="B3" s="4" t="s">
        <v>4</v>
      </c>
      <c r="C3" s="63"/>
      <c r="D3" s="63"/>
      <c r="E3" s="63"/>
      <c r="F3" s="63"/>
      <c r="G3" s="63"/>
      <c r="H3" s="64"/>
      <c r="I3" s="63"/>
      <c r="K3" s="5" t="s">
        <v>1</v>
      </c>
      <c r="M3" s="65"/>
      <c r="N3" s="66"/>
      <c r="O3" s="66"/>
      <c r="P3" s="67"/>
    </row>
    <row r="4" spans="1:16" ht="14.25" x14ac:dyDescent="0.2">
      <c r="B4" s="35" t="s">
        <v>5</v>
      </c>
      <c r="C4" s="36">
        <v>2013</v>
      </c>
      <c r="D4" s="36">
        <v>2014</v>
      </c>
      <c r="E4" s="36">
        <v>2015</v>
      </c>
      <c r="F4" s="36">
        <v>2016</v>
      </c>
      <c r="G4" s="36" t="s">
        <v>31</v>
      </c>
      <c r="H4" s="36" t="s">
        <v>40</v>
      </c>
      <c r="I4" s="36" t="s">
        <v>41</v>
      </c>
      <c r="J4" s="36" t="s">
        <v>62</v>
      </c>
      <c r="K4" s="37" t="s">
        <v>6</v>
      </c>
    </row>
    <row r="5" spans="1:16" ht="14.25" x14ac:dyDescent="0.2">
      <c r="B5" s="13" t="s">
        <v>7</v>
      </c>
      <c r="C5" s="14">
        <v>71930.715884107805</v>
      </c>
      <c r="D5" s="14">
        <v>81111.722998874102</v>
      </c>
      <c r="E5" s="14">
        <v>88095.023124864398</v>
      </c>
      <c r="F5" s="14">
        <v>100887.06602552001</v>
      </c>
      <c r="G5" s="14">
        <v>99837</v>
      </c>
      <c r="H5" s="14">
        <f>SUM(H6:H20)</f>
        <v>101253.45033072103</v>
      </c>
      <c r="I5" s="14">
        <f>SUM(I6:I20)</f>
        <v>102158.89927218857</v>
      </c>
      <c r="J5" s="14">
        <f>SUM(J6:J20)</f>
        <v>104483.17973411347</v>
      </c>
      <c r="K5" s="15" t="s">
        <v>0</v>
      </c>
      <c r="N5" s="38"/>
      <c r="O5" s="39"/>
    </row>
    <row r="6" spans="1:16" ht="25.5" x14ac:dyDescent="0.2">
      <c r="B6" s="7" t="s">
        <v>8</v>
      </c>
      <c r="C6" s="8">
        <v>7267</v>
      </c>
      <c r="D6" s="8">
        <v>7044.9535622000012</v>
      </c>
      <c r="E6" s="8">
        <v>8354.3149343599998</v>
      </c>
      <c r="F6" s="8">
        <v>17414.000937980003</v>
      </c>
      <c r="G6" s="8">
        <v>17491.977049779998</v>
      </c>
      <c r="H6" s="8">
        <v>20918.16973288</v>
      </c>
      <c r="I6" s="8">
        <v>21562.696813521998</v>
      </c>
      <c r="J6" s="8">
        <v>21985</v>
      </c>
      <c r="K6" s="9" t="s">
        <v>9</v>
      </c>
      <c r="N6" s="38"/>
      <c r="O6" s="39"/>
    </row>
    <row r="7" spans="1:16" ht="14.25" x14ac:dyDescent="0.2">
      <c r="B7" s="7" t="s">
        <v>10</v>
      </c>
      <c r="C7" s="8">
        <v>13043</v>
      </c>
      <c r="D7" s="8">
        <v>15501.727397300003</v>
      </c>
      <c r="E7" s="8">
        <v>17203.670756970001</v>
      </c>
      <c r="F7" s="8">
        <v>18112.896604279998</v>
      </c>
      <c r="G7" s="8">
        <v>20061.801198883331</v>
      </c>
      <c r="H7" s="8">
        <v>16926.81854504333</v>
      </c>
      <c r="I7" s="8">
        <v>15457.930369900001</v>
      </c>
      <c r="J7" s="8">
        <v>15126</v>
      </c>
      <c r="K7" s="9" t="s">
        <v>11</v>
      </c>
      <c r="N7" s="38"/>
      <c r="O7" s="39"/>
    </row>
    <row r="8" spans="1:16" ht="25.5" x14ac:dyDescent="0.2">
      <c r="B8" s="7" t="s">
        <v>12</v>
      </c>
      <c r="C8" s="8">
        <v>6903.94000228</v>
      </c>
      <c r="D8" s="8">
        <v>8279.4014883</v>
      </c>
      <c r="E8" s="8">
        <v>10190.13043945</v>
      </c>
      <c r="F8" s="8">
        <v>9929.4069897799982</v>
      </c>
      <c r="G8" s="8">
        <v>9791.5897227799996</v>
      </c>
      <c r="H8" s="8">
        <v>13847.236764669999</v>
      </c>
      <c r="I8" s="8">
        <v>12814.840066770001</v>
      </c>
      <c r="J8" s="8">
        <v>13265</v>
      </c>
      <c r="K8" s="9" t="s">
        <v>13</v>
      </c>
      <c r="N8" s="38"/>
      <c r="O8" s="39"/>
    </row>
    <row r="9" spans="1:16" ht="14.25" x14ac:dyDescent="0.2">
      <c r="B9" s="7" t="s">
        <v>14</v>
      </c>
      <c r="C9" s="8">
        <v>5891.1412806098006</v>
      </c>
      <c r="D9" s="8">
        <v>7281.1423079000006</v>
      </c>
      <c r="E9" s="8">
        <v>6378.6852349600003</v>
      </c>
      <c r="F9" s="8">
        <v>8010.4803021099988</v>
      </c>
      <c r="G9" s="8">
        <v>5403.8190740499995</v>
      </c>
      <c r="H9" s="8">
        <v>3006.0101873099993</v>
      </c>
      <c r="I9" s="8">
        <v>6102.6012626799993</v>
      </c>
      <c r="J9" s="8">
        <v>6312</v>
      </c>
      <c r="K9" s="9" t="s">
        <v>15</v>
      </c>
      <c r="M9" s="40"/>
      <c r="N9" s="38"/>
      <c r="O9" s="39"/>
    </row>
    <row r="10" spans="1:16" ht="25.5" x14ac:dyDescent="0.2">
      <c r="B10" s="7" t="s">
        <v>32</v>
      </c>
      <c r="C10" s="8">
        <v>293</v>
      </c>
      <c r="D10" s="8">
        <v>294.90778814999999</v>
      </c>
      <c r="E10" s="8">
        <v>558.77988643000003</v>
      </c>
      <c r="F10" s="8">
        <v>2362.0086738300001</v>
      </c>
      <c r="G10" s="8">
        <v>1979.49489724</v>
      </c>
      <c r="H10" s="8">
        <v>1912.9011505199999</v>
      </c>
      <c r="I10" s="8">
        <v>2106.0259740900001</v>
      </c>
      <c r="J10" s="8">
        <v>2267</v>
      </c>
      <c r="K10" s="9" t="s">
        <v>30</v>
      </c>
      <c r="N10" s="38"/>
      <c r="O10" s="39"/>
    </row>
    <row r="11" spans="1:16" ht="14.25" x14ac:dyDescent="0.2">
      <c r="B11" s="7" t="s">
        <v>33</v>
      </c>
      <c r="C11" s="8">
        <v>1992</v>
      </c>
      <c r="D11" s="8">
        <v>1849.575124315</v>
      </c>
      <c r="E11" s="8">
        <v>3523.2350378149999</v>
      </c>
      <c r="F11" s="8">
        <v>1246.26509674</v>
      </c>
      <c r="G11" s="8">
        <v>2070</v>
      </c>
      <c r="H11" s="8">
        <v>1218.16488968</v>
      </c>
      <c r="I11" s="8">
        <v>1316.8641836900001</v>
      </c>
      <c r="J11" s="8">
        <v>1574.9797341134763</v>
      </c>
      <c r="K11" s="9" t="s">
        <v>42</v>
      </c>
      <c r="N11" s="38"/>
      <c r="O11" s="39"/>
    </row>
    <row r="12" spans="1:16" ht="14.25" x14ac:dyDescent="0.2">
      <c r="B12" s="7" t="s">
        <v>16</v>
      </c>
      <c r="C12" s="8">
        <v>14</v>
      </c>
      <c r="D12" s="8">
        <v>17.990574800000001</v>
      </c>
      <c r="E12" s="8">
        <v>23.649645100000001</v>
      </c>
      <c r="F12" s="8">
        <v>30.108903399999999</v>
      </c>
      <c r="G12" s="8">
        <v>21.154432399999997</v>
      </c>
      <c r="H12" s="8">
        <v>18.814336899999997</v>
      </c>
      <c r="I12" s="8">
        <v>17.522103000000001</v>
      </c>
      <c r="J12" s="8">
        <v>37</v>
      </c>
      <c r="K12" s="9" t="s">
        <v>17</v>
      </c>
      <c r="N12" s="38"/>
      <c r="O12" s="39"/>
    </row>
    <row r="13" spans="1:16" ht="14.25" x14ac:dyDescent="0.2">
      <c r="B13" s="7" t="s">
        <v>18</v>
      </c>
      <c r="C13" s="8">
        <v>145</v>
      </c>
      <c r="D13" s="8">
        <v>151.47926222000001</v>
      </c>
      <c r="E13" s="8">
        <v>139.18293650000001</v>
      </c>
      <c r="F13" s="8">
        <v>490.78888799999999</v>
      </c>
      <c r="G13" s="8">
        <v>348.18403083999999</v>
      </c>
      <c r="H13" s="8">
        <v>254.00243549999999</v>
      </c>
      <c r="I13" s="8">
        <v>225.99691488888891</v>
      </c>
      <c r="J13" s="8">
        <v>346</v>
      </c>
      <c r="K13" s="9" t="s">
        <v>19</v>
      </c>
      <c r="N13" s="38"/>
      <c r="O13" s="39"/>
    </row>
    <row r="14" spans="1:16" ht="14.25" x14ac:dyDescent="0.2">
      <c r="B14" s="7" t="s">
        <v>20</v>
      </c>
      <c r="C14" s="8">
        <v>10136.634601218</v>
      </c>
      <c r="D14" s="8">
        <v>12730.678603889099</v>
      </c>
      <c r="E14" s="8">
        <v>13337.8284809494</v>
      </c>
      <c r="F14" s="8">
        <v>10496.658151219999</v>
      </c>
      <c r="G14" s="8">
        <v>10609</v>
      </c>
      <c r="H14" s="8">
        <v>9005.7166103738818</v>
      </c>
      <c r="I14" s="8">
        <v>8677.243028573881</v>
      </c>
      <c r="J14" s="8">
        <v>9132</v>
      </c>
      <c r="K14" s="9" t="s">
        <v>43</v>
      </c>
      <c r="N14" s="38"/>
      <c r="O14" s="39"/>
    </row>
    <row r="15" spans="1:16" ht="14.25" x14ac:dyDescent="0.2">
      <c r="B15" s="7" t="s">
        <v>64</v>
      </c>
      <c r="C15" s="8">
        <v>23599</v>
      </c>
      <c r="D15" s="8">
        <v>23512.511964040001</v>
      </c>
      <c r="E15" s="8">
        <v>23792.83781632</v>
      </c>
      <c r="F15" s="8">
        <v>27953.901862130002</v>
      </c>
      <c r="G15" s="8">
        <v>29138.799997493501</v>
      </c>
      <c r="H15" s="8">
        <v>30278.305298433799</v>
      </c>
      <c r="I15" s="8">
        <v>30302.549958293799</v>
      </c>
      <c r="J15" s="8">
        <v>30510</v>
      </c>
      <c r="K15" s="9" t="s">
        <v>63</v>
      </c>
      <c r="N15" s="38"/>
      <c r="O15" s="39"/>
    </row>
    <row r="16" spans="1:16" ht="14.25" x14ac:dyDescent="0.2">
      <c r="B16" s="7" t="s">
        <v>22</v>
      </c>
      <c r="C16" s="8">
        <v>1782</v>
      </c>
      <c r="D16" s="8">
        <v>3015.14314104</v>
      </c>
      <c r="E16" s="8">
        <v>3197.5620518400001</v>
      </c>
      <c r="F16" s="8">
        <v>4327.4758128599997</v>
      </c>
      <c r="G16" s="8">
        <v>2459.5349959999999</v>
      </c>
      <c r="H16" s="8">
        <v>3720.7013953899996</v>
      </c>
      <c r="I16" s="8">
        <v>3421.8218651999996</v>
      </c>
      <c r="J16" s="8">
        <v>3560</v>
      </c>
      <c r="K16" s="9" t="s">
        <v>23</v>
      </c>
      <c r="N16" s="38"/>
      <c r="O16" s="39"/>
    </row>
    <row r="17" spans="1:16" ht="14.25" x14ac:dyDescent="0.2">
      <c r="B17" s="7" t="s">
        <v>34</v>
      </c>
      <c r="C17" s="8">
        <v>355</v>
      </c>
      <c r="D17" s="8">
        <v>875.08033372</v>
      </c>
      <c r="E17" s="8">
        <v>908.12037516999999</v>
      </c>
      <c r="F17" s="8">
        <v>63.067438189999997</v>
      </c>
      <c r="G17" s="8">
        <v>108.30866608000001</v>
      </c>
      <c r="H17" s="8">
        <v>97.743285020000016</v>
      </c>
      <c r="I17" s="8">
        <v>106.03228258</v>
      </c>
      <c r="J17" s="8">
        <v>115</v>
      </c>
      <c r="K17" s="9" t="s">
        <v>37</v>
      </c>
      <c r="N17" s="38"/>
      <c r="O17" s="39"/>
    </row>
    <row r="18" spans="1:16" ht="14.25" x14ac:dyDescent="0.2">
      <c r="B18" s="7" t="s">
        <v>24</v>
      </c>
      <c r="C18" s="8">
        <v>452</v>
      </c>
      <c r="D18" s="8">
        <v>460.01477199999999</v>
      </c>
      <c r="E18" s="8">
        <v>393.31724200000002</v>
      </c>
      <c r="F18" s="8">
        <v>459.00963400000001</v>
      </c>
      <c r="G18" s="8">
        <v>355.42621500000001</v>
      </c>
      <c r="H18" s="8">
        <v>52.591934999999999</v>
      </c>
      <c r="I18" s="8">
        <v>45.774448999999997</v>
      </c>
      <c r="J18" s="8">
        <v>240</v>
      </c>
      <c r="K18" s="9" t="s">
        <v>25</v>
      </c>
      <c r="N18" s="38"/>
      <c r="O18" s="39"/>
    </row>
    <row r="19" spans="1:16" ht="14.25" x14ac:dyDescent="0.2">
      <c r="B19" s="7" t="s">
        <v>26</v>
      </c>
      <c r="C19" s="8">
        <v>11</v>
      </c>
      <c r="D19" s="8">
        <v>11.661678999999999</v>
      </c>
      <c r="E19" s="8">
        <v>8.4995080000000005</v>
      </c>
      <c r="F19" s="8">
        <v>-6.902069</v>
      </c>
      <c r="G19" s="8">
        <v>-2.0650286100000002</v>
      </c>
      <c r="H19" s="8">
        <v>-3.7262360000000001</v>
      </c>
      <c r="I19" s="8">
        <v>0.8</v>
      </c>
      <c r="J19" s="8">
        <v>13</v>
      </c>
      <c r="K19" s="9" t="s">
        <v>27</v>
      </c>
      <c r="N19" s="38"/>
      <c r="O19" s="39"/>
    </row>
    <row r="20" spans="1:16" ht="14.25" x14ac:dyDescent="0.2">
      <c r="B20" s="19" t="s">
        <v>35</v>
      </c>
      <c r="C20" s="17">
        <v>46</v>
      </c>
      <c r="D20" s="17">
        <v>85.454999999999998</v>
      </c>
      <c r="E20" s="17">
        <v>85.517928999999995</v>
      </c>
      <c r="F20" s="17">
        <v>-2.1012</v>
      </c>
      <c r="G20" s="17">
        <v>0</v>
      </c>
      <c r="H20" s="17">
        <v>0</v>
      </c>
      <c r="I20" s="17">
        <v>0.2</v>
      </c>
      <c r="J20" s="17">
        <v>0.2</v>
      </c>
      <c r="K20" s="20" t="s">
        <v>36</v>
      </c>
      <c r="N20" s="38"/>
      <c r="O20" s="39"/>
    </row>
    <row r="21" spans="1:16" ht="16.5" customHeight="1" x14ac:dyDescent="0.2">
      <c r="B21" s="58" t="s">
        <v>2</v>
      </c>
      <c r="C21" s="59"/>
      <c r="D21" s="59"/>
      <c r="E21" s="59"/>
      <c r="F21" s="59"/>
      <c r="G21" s="59"/>
      <c r="H21" s="59"/>
      <c r="I21" s="59"/>
      <c r="J21" s="59"/>
      <c r="K21" s="60" t="s">
        <v>3</v>
      </c>
      <c r="M21" s="32"/>
      <c r="N21" s="32"/>
      <c r="O21" s="32"/>
      <c r="P21" s="32"/>
    </row>
    <row r="22" spans="1:16" ht="14.25" x14ac:dyDescent="0.2">
      <c r="B22" s="41" t="s">
        <v>49</v>
      </c>
      <c r="C22" s="74"/>
      <c r="D22" s="74"/>
      <c r="E22" s="74"/>
      <c r="F22" s="74"/>
      <c r="G22" s="74"/>
      <c r="H22" s="74"/>
      <c r="I22" s="74"/>
      <c r="J22" s="74"/>
      <c r="K22" s="61" t="s">
        <v>45</v>
      </c>
      <c r="M22" s="32"/>
      <c r="N22" s="32"/>
      <c r="O22" s="32"/>
      <c r="P22" s="32"/>
    </row>
    <row r="23" spans="1:16" ht="14.25" x14ac:dyDescent="0.2">
      <c r="B23" s="41" t="s">
        <v>51</v>
      </c>
      <c r="C23" s="43"/>
      <c r="D23" s="42"/>
      <c r="E23" s="42"/>
      <c r="F23" s="42"/>
      <c r="G23" s="42"/>
      <c r="H23" s="42"/>
      <c r="I23" s="42"/>
      <c r="J23" s="42"/>
      <c r="K23" s="61" t="s">
        <v>61</v>
      </c>
      <c r="M23" s="32"/>
      <c r="N23" s="32"/>
      <c r="O23" s="32"/>
      <c r="P23" s="32"/>
    </row>
    <row r="24" spans="1:16" ht="14.25" x14ac:dyDescent="0.2">
      <c r="B24" s="41" t="s">
        <v>50</v>
      </c>
      <c r="C24" s="43"/>
      <c r="D24" s="42"/>
      <c r="E24" s="42"/>
      <c r="F24" s="42"/>
      <c r="G24" s="42"/>
      <c r="H24" s="42"/>
      <c r="I24" s="42"/>
      <c r="J24" s="42"/>
      <c r="K24" s="61" t="s">
        <v>60</v>
      </c>
      <c r="M24" s="32"/>
      <c r="N24" s="32"/>
      <c r="O24" s="32"/>
      <c r="P24" s="32"/>
    </row>
    <row r="25" spans="1:16" ht="14.25" x14ac:dyDescent="0.2">
      <c r="B25" s="41"/>
      <c r="C25" s="43"/>
      <c r="D25" s="42"/>
      <c r="E25" s="42"/>
      <c r="F25" s="42"/>
      <c r="G25" s="42"/>
      <c r="H25" s="42"/>
      <c r="I25" s="42"/>
      <c r="J25" s="42"/>
      <c r="K25" s="21"/>
      <c r="M25" s="32"/>
      <c r="N25" s="32"/>
      <c r="O25" s="32"/>
      <c r="P25" s="32"/>
    </row>
    <row r="26" spans="1:16" x14ac:dyDescent="0.2">
      <c r="A26" s="26"/>
      <c r="B26" s="3" t="s">
        <v>52</v>
      </c>
      <c r="C26" s="27"/>
      <c r="H26" s="75" t="s">
        <v>53</v>
      </c>
      <c r="I26" s="75"/>
      <c r="J26" s="75"/>
      <c r="K26" s="75"/>
      <c r="L26" s="26">
        <v>2</v>
      </c>
    </row>
    <row r="27" spans="1:16" x14ac:dyDescent="0.2">
      <c r="B27" s="4" t="s">
        <v>28</v>
      </c>
      <c r="C27" s="44"/>
      <c r="D27" s="44"/>
      <c r="E27" s="44"/>
      <c r="F27" s="44"/>
      <c r="G27" s="44"/>
      <c r="H27" s="44"/>
      <c r="I27" s="44"/>
      <c r="J27" s="44"/>
      <c r="K27" s="5" t="s">
        <v>29</v>
      </c>
    </row>
    <row r="28" spans="1:16" ht="14.25" x14ac:dyDescent="0.2">
      <c r="B28" s="35" t="s">
        <v>5</v>
      </c>
      <c r="C28" s="36">
        <v>2013</v>
      </c>
      <c r="D28" s="36">
        <v>2014</v>
      </c>
      <c r="E28" s="36">
        <v>2015</v>
      </c>
      <c r="F28" s="36">
        <v>2016</v>
      </c>
      <c r="G28" s="36" t="s">
        <v>31</v>
      </c>
      <c r="H28" s="36" t="s">
        <v>40</v>
      </c>
      <c r="I28" s="36" t="s">
        <v>41</v>
      </c>
      <c r="J28" s="36" t="s">
        <v>62</v>
      </c>
      <c r="K28" s="37" t="s">
        <v>6</v>
      </c>
    </row>
    <row r="29" spans="1:16" ht="14.25" x14ac:dyDescent="0.2">
      <c r="B29" s="13" t="s">
        <v>7</v>
      </c>
      <c r="C29" s="55">
        <v>18.11703058887575</v>
      </c>
      <c r="D29" s="55">
        <v>12.763680997640023</v>
      </c>
      <c r="E29" s="55">
        <v>8.6094831521298403</v>
      </c>
      <c r="F29" s="55">
        <v>14.52073278024389</v>
      </c>
      <c r="G29" s="55">
        <f t="shared" ref="G29:J44" si="0">+G5/F5*100-100</f>
        <v>-1.0408331482792761</v>
      </c>
      <c r="H29" s="55">
        <f t="shared" si="0"/>
        <v>1.4187629142712694</v>
      </c>
      <c r="I29" s="55">
        <f>+I5/H5*100-100</f>
        <v>0.89424008615026196</v>
      </c>
      <c r="J29" s="55">
        <f>+J5/I5*100-100</f>
        <v>2.2751620059376023</v>
      </c>
      <c r="K29" s="15" t="s">
        <v>0</v>
      </c>
    </row>
    <row r="30" spans="1:16" ht="25.5" x14ac:dyDescent="0.2">
      <c r="B30" s="7" t="s">
        <v>8</v>
      </c>
      <c r="C30" s="10">
        <v>19.438730434722444</v>
      </c>
      <c r="D30" s="10">
        <v>-3.0555447612494646</v>
      </c>
      <c r="E30" s="10">
        <v>18.585805578413357</v>
      </c>
      <c r="F30" s="10">
        <v>108.44319462220562</v>
      </c>
      <c r="G30" s="10">
        <f t="shared" si="0"/>
        <v>0.44777826805974996</v>
      </c>
      <c r="H30" s="10">
        <f t="shared" si="0"/>
        <v>19.587223750348429</v>
      </c>
      <c r="I30" s="10">
        <f>+I6/H6*100-100</f>
        <v>3.0811829565992213</v>
      </c>
      <c r="J30" s="10">
        <f>+J6/I6*100-100</f>
        <v>1.9584896552140805</v>
      </c>
      <c r="K30" s="9" t="s">
        <v>9</v>
      </c>
    </row>
    <row r="31" spans="1:16" ht="14.25" x14ac:dyDescent="0.2">
      <c r="B31" s="7" t="s">
        <v>10</v>
      </c>
      <c r="C31" s="10">
        <v>12.868657660418179</v>
      </c>
      <c r="D31" s="10">
        <v>18.850934580234636</v>
      </c>
      <c r="E31" s="10">
        <v>10.979056179032227</v>
      </c>
      <c r="F31" s="10">
        <v>5.2850688678846467</v>
      </c>
      <c r="G31" s="10">
        <f t="shared" si="0"/>
        <v>10.759762158322133</v>
      </c>
      <c r="H31" s="10">
        <f t="shared" si="0"/>
        <v>-15.626626057955846</v>
      </c>
      <c r="I31" s="10">
        <f t="shared" si="0"/>
        <v>-8.677875120091386</v>
      </c>
      <c r="J31" s="10">
        <f t="shared" si="0"/>
        <v>-2.1473144331555716</v>
      </c>
      <c r="K31" s="9" t="s">
        <v>11</v>
      </c>
    </row>
    <row r="32" spans="1:16" ht="25.5" x14ac:dyDescent="0.2">
      <c r="B32" s="7" t="s">
        <v>12</v>
      </c>
      <c r="C32" s="10">
        <v>2.438751341494779</v>
      </c>
      <c r="D32" s="10">
        <v>19.922848193433879</v>
      </c>
      <c r="E32" s="10">
        <v>23.078104786319869</v>
      </c>
      <c r="F32" s="10">
        <v>-2.5585879515402326</v>
      </c>
      <c r="G32" s="10">
        <f t="shared" si="0"/>
        <v>-1.387970773499859</v>
      </c>
      <c r="H32" s="10">
        <f t="shared" si="0"/>
        <v>41.419699524936107</v>
      </c>
      <c r="I32" s="10">
        <f t="shared" si="0"/>
        <v>-7.4556152642241642</v>
      </c>
      <c r="J32" s="10">
        <f t="shared" si="0"/>
        <v>3.5128018054419812</v>
      </c>
      <c r="K32" s="9" t="s">
        <v>13</v>
      </c>
    </row>
    <row r="33" spans="2:16" ht="14.25" x14ac:dyDescent="0.2">
      <c r="B33" s="7" t="s">
        <v>14</v>
      </c>
      <c r="C33" s="10">
        <v>24.618038241489742</v>
      </c>
      <c r="D33" s="10">
        <v>23.594766465120642</v>
      </c>
      <c r="E33" s="10">
        <v>-12.394443547145613</v>
      </c>
      <c r="F33" s="10">
        <v>25.581997026699682</v>
      </c>
      <c r="G33" s="10">
        <f t="shared" si="0"/>
        <v>-32.540635888879123</v>
      </c>
      <c r="H33" s="10">
        <f t="shared" si="0"/>
        <v>-44.372486456007763</v>
      </c>
      <c r="I33" s="10">
        <f t="shared" si="0"/>
        <v>103.01332605066983</v>
      </c>
      <c r="J33" s="10">
        <f t="shared" si="0"/>
        <v>3.4313029527353081</v>
      </c>
      <c r="K33" s="9" t="s">
        <v>15</v>
      </c>
    </row>
    <row r="34" spans="2:16" ht="25.5" x14ac:dyDescent="0.2">
      <c r="B34" s="7" t="s">
        <v>32</v>
      </c>
      <c r="C34" s="10">
        <v>89.264638274134427</v>
      </c>
      <c r="D34" s="10">
        <v>0.65112223549488135</v>
      </c>
      <c r="E34" s="10">
        <v>89.476137587043269</v>
      </c>
      <c r="F34" s="10">
        <v>322.70824902461766</v>
      </c>
      <c r="G34" s="10">
        <f t="shared" si="0"/>
        <v>-16.194427261342497</v>
      </c>
      <c r="H34" s="10">
        <f t="shared" si="0"/>
        <v>-3.3641787515012851</v>
      </c>
      <c r="I34" s="10">
        <f t="shared" si="0"/>
        <v>10.095912353730441</v>
      </c>
      <c r="J34" s="10">
        <f t="shared" si="0"/>
        <v>7.6434967037648107</v>
      </c>
      <c r="K34" s="9" t="s">
        <v>30</v>
      </c>
    </row>
    <row r="35" spans="2:16" ht="14.25" x14ac:dyDescent="0.2">
      <c r="B35" s="7" t="s">
        <v>33</v>
      </c>
      <c r="C35" s="10">
        <v>229.58676263411712</v>
      </c>
      <c r="D35" s="10">
        <v>-7.1498431568775089</v>
      </c>
      <c r="E35" s="10">
        <v>90.488885338996369</v>
      </c>
      <c r="F35" s="10">
        <v>-64.627250712376707</v>
      </c>
      <c r="G35" s="10">
        <f t="shared" si="0"/>
        <v>66.096282838598199</v>
      </c>
      <c r="H35" s="10">
        <f t="shared" si="0"/>
        <v>-41.151454604830917</v>
      </c>
      <c r="I35" s="10">
        <f t="shared" si="0"/>
        <v>8.102293445341985</v>
      </c>
      <c r="J35" s="10">
        <f t="shared" si="0"/>
        <v>19.600772321121809</v>
      </c>
      <c r="K35" s="9" t="s">
        <v>38</v>
      </c>
    </row>
    <row r="36" spans="2:16" ht="14.25" x14ac:dyDescent="0.2">
      <c r="B36" s="7" t="s">
        <v>16</v>
      </c>
      <c r="C36" s="10">
        <v>-35.681329582323613</v>
      </c>
      <c r="D36" s="10">
        <v>28.504105714285714</v>
      </c>
      <c r="E36" s="10">
        <v>31.455750374357137</v>
      </c>
      <c r="F36" s="10">
        <v>27.312284276096804</v>
      </c>
      <c r="G36" s="10">
        <f t="shared" si="0"/>
        <v>-29.740276093881263</v>
      </c>
      <c r="H36" s="10">
        <f t="shared" si="0"/>
        <v>-11.061963071152874</v>
      </c>
      <c r="I36" s="10">
        <f t="shared" si="0"/>
        <v>-6.8683467659176216</v>
      </c>
      <c r="J36" s="10">
        <f t="shared" si="0"/>
        <v>111.16186795614658</v>
      </c>
      <c r="K36" s="9" t="s">
        <v>17</v>
      </c>
    </row>
    <row r="37" spans="2:16" ht="14.25" x14ac:dyDescent="0.2">
      <c r="B37" s="7" t="s">
        <v>18</v>
      </c>
      <c r="C37" s="10">
        <v>-5.7168603141060856</v>
      </c>
      <c r="D37" s="10">
        <v>4.4684567034482825</v>
      </c>
      <c r="E37" s="10">
        <v>-8.1174977616021806</v>
      </c>
      <c r="F37" s="10">
        <v>252.6214493972829</v>
      </c>
      <c r="G37" s="10">
        <f t="shared" si="0"/>
        <v>-29.056252218978514</v>
      </c>
      <c r="H37" s="10">
        <f t="shared" si="0"/>
        <v>-27.049372457658464</v>
      </c>
      <c r="I37" s="10">
        <f t="shared" si="0"/>
        <v>-11.025689795447292</v>
      </c>
      <c r="J37" s="10">
        <f t="shared" si="0"/>
        <v>53.099435083045478</v>
      </c>
      <c r="K37" s="9" t="s">
        <v>19</v>
      </c>
    </row>
    <row r="38" spans="2:16" ht="14.25" x14ac:dyDescent="0.2">
      <c r="B38" s="7" t="s">
        <v>20</v>
      </c>
      <c r="C38" s="10">
        <v>71.859513239762578</v>
      </c>
      <c r="D38" s="10">
        <v>25.590781405491356</v>
      </c>
      <c r="E38" s="10">
        <v>4.7691870634046296</v>
      </c>
      <c r="F38" s="10">
        <v>-21.301595936606049</v>
      </c>
      <c r="G38" s="10">
        <f t="shared" si="0"/>
        <v>1.0702630033440101</v>
      </c>
      <c r="H38" s="10">
        <f t="shared" si="0"/>
        <v>-15.112483642436786</v>
      </c>
      <c r="I38" s="10">
        <f t="shared" si="0"/>
        <v>-3.64738971934365</v>
      </c>
      <c r="J38" s="10">
        <f t="shared" si="0"/>
        <v>5.2408002164814178</v>
      </c>
      <c r="K38" s="9" t="s">
        <v>21</v>
      </c>
    </row>
    <row r="39" spans="2:16" ht="14.25" x14ac:dyDescent="0.2">
      <c r="B39" s="7" t="s">
        <v>64</v>
      </c>
      <c r="C39" s="10">
        <v>1.0362418809365437</v>
      </c>
      <c r="D39" s="10">
        <v>-0.36649025789228062</v>
      </c>
      <c r="E39" s="10">
        <v>1.1922411893239087</v>
      </c>
      <c r="F39" s="10">
        <v>17.488725295962155</v>
      </c>
      <c r="G39" s="10">
        <f t="shared" si="0"/>
        <v>4.2387575845671819</v>
      </c>
      <c r="H39" s="10">
        <f t="shared" si="0"/>
        <v>3.9106116279267411</v>
      </c>
      <c r="I39" s="10">
        <f t="shared" si="0"/>
        <v>8.0072710876777364E-2</v>
      </c>
      <c r="J39" s="10">
        <f t="shared" si="0"/>
        <v>0.68459598941910826</v>
      </c>
      <c r="K39" s="9" t="s">
        <v>63</v>
      </c>
    </row>
    <row r="40" spans="2:16" ht="14.25" x14ac:dyDescent="0.2">
      <c r="B40" s="7" t="s">
        <v>22</v>
      </c>
      <c r="C40" s="10">
        <v>45.24824800656063</v>
      </c>
      <c r="D40" s="10">
        <v>69.199951797979793</v>
      </c>
      <c r="E40" s="10">
        <v>6.0500912317243802</v>
      </c>
      <c r="F40" s="10">
        <v>35.336726628019733</v>
      </c>
      <c r="G40" s="10">
        <f t="shared" si="0"/>
        <v>-43.164673764530882</v>
      </c>
      <c r="H40" s="10">
        <f t="shared" si="0"/>
        <v>51.276619419567709</v>
      </c>
      <c r="I40" s="10">
        <f t="shared" si="0"/>
        <v>-8.0328813959732344</v>
      </c>
      <c r="J40" s="10">
        <f t="shared" si="0"/>
        <v>4.0381451824034116</v>
      </c>
      <c r="K40" s="9" t="s">
        <v>23</v>
      </c>
    </row>
    <row r="41" spans="2:16" ht="14.25" x14ac:dyDescent="0.2">
      <c r="B41" s="7" t="s">
        <v>34</v>
      </c>
      <c r="C41" s="10">
        <v>30.152117848615973</v>
      </c>
      <c r="D41" s="10">
        <v>146.50150245633805</v>
      </c>
      <c r="E41" s="10">
        <v>3.7756580941026954</v>
      </c>
      <c r="F41" s="10">
        <v>-93.055167584121904</v>
      </c>
      <c r="G41" s="10">
        <f t="shared" si="0"/>
        <v>71.734684630290701</v>
      </c>
      <c r="H41" s="10">
        <f t="shared" si="0"/>
        <v>-9.7548806041024392</v>
      </c>
      <c r="I41" s="10">
        <f t="shared" si="0"/>
        <v>8.4803754634437496</v>
      </c>
      <c r="J41" s="10">
        <f t="shared" si="0"/>
        <v>8.4575350089572794</v>
      </c>
      <c r="K41" s="9" t="s">
        <v>37</v>
      </c>
    </row>
    <row r="42" spans="2:16" ht="14.25" x14ac:dyDescent="0.2">
      <c r="B42" s="7" t="s">
        <v>24</v>
      </c>
      <c r="C42" s="10">
        <v>501.79159172399773</v>
      </c>
      <c r="D42" s="10">
        <v>1.7731796460177094</v>
      </c>
      <c r="E42" s="10">
        <v>-14.498997436543178</v>
      </c>
      <c r="F42" s="10">
        <v>16.702138880552809</v>
      </c>
      <c r="G42" s="10">
        <f t="shared" si="0"/>
        <v>-22.566720026621496</v>
      </c>
      <c r="H42" s="10">
        <f t="shared" si="0"/>
        <v>-85.203135621270931</v>
      </c>
      <c r="I42" s="10">
        <f t="shared" si="0"/>
        <v>-12.962987575946769</v>
      </c>
      <c r="J42" s="10">
        <f t="shared" si="0"/>
        <v>424.30997039418219</v>
      </c>
      <c r="K42" s="9" t="s">
        <v>25</v>
      </c>
    </row>
    <row r="43" spans="2:16" ht="14.25" x14ac:dyDescent="0.2">
      <c r="B43" s="7" t="s">
        <v>26</v>
      </c>
      <c r="C43" s="10">
        <v>-48.352045230837248</v>
      </c>
      <c r="D43" s="10">
        <v>6.0152636363636276</v>
      </c>
      <c r="E43" s="10">
        <v>-27.115915298303094</v>
      </c>
      <c r="F43" s="10">
        <v>-181.20551213081978</v>
      </c>
      <c r="G43" s="10">
        <v>70.081020488204302</v>
      </c>
      <c r="H43" s="10">
        <v>-80.444763910559104</v>
      </c>
      <c r="I43" s="10">
        <v>121.46938626539</v>
      </c>
      <c r="J43" s="10">
        <f t="shared" si="0"/>
        <v>1525</v>
      </c>
      <c r="K43" s="9" t="s">
        <v>27</v>
      </c>
    </row>
    <row r="44" spans="2:16" ht="14.25" x14ac:dyDescent="0.2">
      <c r="B44" s="16" t="s">
        <v>35</v>
      </c>
      <c r="C44" s="56">
        <v>872.06476064490153</v>
      </c>
      <c r="D44" s="56">
        <v>85.771739130434781</v>
      </c>
      <c r="E44" s="56">
        <v>7.3639927447203504E-2</v>
      </c>
      <c r="F44" s="56">
        <v>-102.45702863080325</v>
      </c>
      <c r="G44" s="56">
        <v>0</v>
      </c>
      <c r="H44" s="56">
        <v>0</v>
      </c>
      <c r="I44" s="56">
        <v>0</v>
      </c>
      <c r="J44" s="56">
        <f t="shared" si="0"/>
        <v>0</v>
      </c>
      <c r="K44" s="18" t="s">
        <v>36</v>
      </c>
      <c r="N44" s="38"/>
      <c r="O44" s="39"/>
    </row>
    <row r="45" spans="2:16" ht="16.5" customHeight="1" x14ac:dyDescent="0.2">
      <c r="B45" s="58" t="s">
        <v>2</v>
      </c>
      <c r="C45" s="59"/>
      <c r="D45" s="59"/>
      <c r="E45" s="59"/>
      <c r="F45" s="59"/>
      <c r="G45" s="59"/>
      <c r="H45" s="59"/>
      <c r="I45" s="71"/>
      <c r="J45" s="71"/>
      <c r="K45" s="60" t="s">
        <v>3</v>
      </c>
      <c r="M45" s="32"/>
      <c r="N45" s="32"/>
      <c r="O45" s="32"/>
      <c r="P45" s="32"/>
    </row>
    <row r="46" spans="2:16" ht="14.25" x14ac:dyDescent="0.2">
      <c r="B46" s="41" t="s">
        <v>49</v>
      </c>
      <c r="C46" s="42"/>
      <c r="D46" s="42"/>
      <c r="E46" s="42"/>
      <c r="F46" s="42"/>
      <c r="G46" s="42"/>
      <c r="H46" s="42"/>
      <c r="I46" s="72"/>
      <c r="J46" s="72"/>
      <c r="K46" s="61" t="s">
        <v>45</v>
      </c>
      <c r="M46" s="32"/>
      <c r="N46" s="32"/>
      <c r="O46" s="32"/>
      <c r="P46" s="32"/>
    </row>
    <row r="47" spans="2:16" ht="14.25" x14ac:dyDescent="0.2">
      <c r="B47" s="41" t="s">
        <v>65</v>
      </c>
      <c r="C47" s="43"/>
      <c r="D47" s="42"/>
      <c r="E47" s="42"/>
      <c r="F47" s="42"/>
      <c r="G47" s="42"/>
      <c r="H47" s="42"/>
      <c r="I47" s="72"/>
      <c r="J47" s="72"/>
      <c r="K47" s="61" t="s">
        <v>69</v>
      </c>
      <c r="M47" s="32"/>
      <c r="N47" s="32"/>
      <c r="O47" s="32"/>
      <c r="P47" s="32"/>
    </row>
    <row r="48" spans="2:16" ht="14.25" x14ac:dyDescent="0.2">
      <c r="B48" s="41" t="s">
        <v>50</v>
      </c>
      <c r="C48" s="43"/>
      <c r="D48" s="42"/>
      <c r="E48" s="42"/>
      <c r="F48" s="42"/>
      <c r="G48" s="42"/>
      <c r="H48" s="42"/>
      <c r="I48" s="42"/>
      <c r="J48" s="42"/>
      <c r="K48" s="61" t="s">
        <v>70</v>
      </c>
      <c r="M48" s="32"/>
      <c r="N48" s="32"/>
      <c r="O48" s="32"/>
      <c r="P48" s="32"/>
    </row>
    <row r="49" spans="1:16" ht="14.25" x14ac:dyDescent="0.2">
      <c r="B49" s="41"/>
      <c r="C49" s="43"/>
      <c r="D49" s="42"/>
      <c r="E49" s="42"/>
      <c r="F49" s="42"/>
      <c r="G49" s="42"/>
      <c r="H49" s="42"/>
      <c r="I49" s="42"/>
      <c r="J49" s="42"/>
      <c r="K49" s="61"/>
      <c r="M49" s="32"/>
      <c r="N49" s="32"/>
      <c r="O49" s="32"/>
      <c r="P49" s="32"/>
    </row>
    <row r="50" spans="1:16" ht="37.5" customHeight="1" x14ac:dyDescent="0.2">
      <c r="A50" s="26"/>
      <c r="B50" s="76" t="s">
        <v>54</v>
      </c>
      <c r="C50" s="76"/>
      <c r="D50" s="76"/>
      <c r="E50" s="76"/>
      <c r="F50" s="76"/>
      <c r="G50" s="75" t="s">
        <v>55</v>
      </c>
      <c r="H50" s="75"/>
      <c r="I50" s="75"/>
      <c r="J50" s="75"/>
      <c r="K50" s="75"/>
      <c r="L50" s="26">
        <v>3</v>
      </c>
    </row>
    <row r="51" spans="1:16" x14ac:dyDescent="0.2">
      <c r="B51" s="4" t="s">
        <v>28</v>
      </c>
      <c r="K51" s="5" t="s">
        <v>28</v>
      </c>
    </row>
    <row r="52" spans="1:16" ht="14.25" x14ac:dyDescent="0.2">
      <c r="B52" s="35" t="s">
        <v>5</v>
      </c>
      <c r="C52" s="1">
        <v>2013</v>
      </c>
      <c r="D52" s="1">
        <v>2014</v>
      </c>
      <c r="E52" s="1">
        <v>2015</v>
      </c>
      <c r="F52" s="1">
        <v>2016</v>
      </c>
      <c r="G52" s="1">
        <v>2017</v>
      </c>
      <c r="H52" s="1">
        <v>2018</v>
      </c>
      <c r="I52" s="36" t="s">
        <v>41</v>
      </c>
      <c r="J52" s="36" t="s">
        <v>62</v>
      </c>
      <c r="K52" s="37" t="s">
        <v>6</v>
      </c>
    </row>
    <row r="53" spans="1:16" ht="14.25" x14ac:dyDescent="0.2">
      <c r="B53" s="13" t="s">
        <v>7</v>
      </c>
      <c r="C53" s="57">
        <v>100</v>
      </c>
      <c r="D53" s="57">
        <v>100</v>
      </c>
      <c r="E53" s="57">
        <v>100</v>
      </c>
      <c r="F53" s="57">
        <v>100</v>
      </c>
      <c r="G53" s="57">
        <v>100</v>
      </c>
      <c r="H53" s="57">
        <v>100</v>
      </c>
      <c r="I53" s="57">
        <v>100</v>
      </c>
      <c r="J53" s="57">
        <v>100</v>
      </c>
      <c r="K53" s="15" t="s">
        <v>0</v>
      </c>
    </row>
    <row r="54" spans="1:16" ht="25.5" x14ac:dyDescent="0.2">
      <c r="B54" s="7" t="s">
        <v>8</v>
      </c>
      <c r="C54" s="10">
        <v>10.102777249858503</v>
      </c>
      <c r="D54" s="10">
        <v>8.6854936644580842</v>
      </c>
      <c r="E54" s="10">
        <v>9.483299553164013</v>
      </c>
      <c r="F54" s="10">
        <v>17.26088548711985</v>
      </c>
      <c r="G54" s="10">
        <f>+G6/$G$5*100</f>
        <v>17.520535522681971</v>
      </c>
      <c r="H54" s="10">
        <f>+H6/$H$5*100</f>
        <v>20.659216712670656</v>
      </c>
      <c r="I54" s="10">
        <f>+I6/$I$5*100</f>
        <v>21.107017564931969</v>
      </c>
      <c r="J54" s="10">
        <f>+J6/J$5*100</f>
        <v>21.041664367362241</v>
      </c>
      <c r="K54" s="9" t="s">
        <v>9</v>
      </c>
    </row>
    <row r="55" spans="1:16" ht="14.25" x14ac:dyDescent="0.2">
      <c r="B55" s="7" t="s">
        <v>10</v>
      </c>
      <c r="C55" s="10">
        <v>18.132726526751679</v>
      </c>
      <c r="D55" s="10">
        <v>19.111574534688629</v>
      </c>
      <c r="E55" s="10">
        <v>19.528538783156694</v>
      </c>
      <c r="F55" s="10">
        <v>17.953635998987451</v>
      </c>
      <c r="G55" s="10">
        <f t="shared" ref="G55:G66" si="1">+G7/$G$5*100</f>
        <v>20.094555324061552</v>
      </c>
      <c r="H55" s="10">
        <f t="shared" ref="H55:H68" si="2">+H7/$H$5*100</f>
        <v>16.717275796287222</v>
      </c>
      <c r="I55" s="10">
        <f t="shared" ref="I55:I68" si="3">+I7/$I$5*100</f>
        <v>15.131261671794677</v>
      </c>
      <c r="J55" s="10">
        <f t="shared" ref="J55:J68" si="4">+J7/J$5*100</f>
        <v>14.476971354137881</v>
      </c>
      <c r="K55" s="9" t="s">
        <v>11</v>
      </c>
    </row>
    <row r="56" spans="1:16" ht="25.5" x14ac:dyDescent="0.2">
      <c r="B56" s="7" t="s">
        <v>12</v>
      </c>
      <c r="C56" s="10">
        <v>9.5980415562711503</v>
      </c>
      <c r="D56" s="10">
        <v>10.207404284106904</v>
      </c>
      <c r="E56" s="10">
        <v>11.567203319768339</v>
      </c>
      <c r="F56" s="10">
        <v>9.8421010551226598</v>
      </c>
      <c r="G56" s="10">
        <f t="shared" si="1"/>
        <v>9.807576071776996</v>
      </c>
      <c r="H56" s="10">
        <f t="shared" si="2"/>
        <v>13.675817188887091</v>
      </c>
      <c r="I56" s="10">
        <f t="shared" si="3"/>
        <v>12.544027155800292</v>
      </c>
      <c r="J56" s="10">
        <f t="shared" si="4"/>
        <v>12.695823417469191</v>
      </c>
      <c r="K56" s="9" t="s">
        <v>13</v>
      </c>
    </row>
    <row r="57" spans="1:16" ht="14.25" x14ac:dyDescent="0.2">
      <c r="B57" s="7" t="s">
        <v>14</v>
      </c>
      <c r="C57" s="10">
        <v>8.1900217566323086</v>
      </c>
      <c r="D57" s="10">
        <v>8.9766830720647732</v>
      </c>
      <c r="E57" s="10">
        <v>7.2406873949269075</v>
      </c>
      <c r="F57" s="10">
        <v>7.940046844145213</v>
      </c>
      <c r="G57" s="10">
        <f t="shared" si="1"/>
        <v>5.412641679988381</v>
      </c>
      <c r="H57" s="10">
        <f t="shared" si="2"/>
        <v>2.9687977816968814</v>
      </c>
      <c r="I57" s="10">
        <f t="shared" si="3"/>
        <v>5.9736364684396648</v>
      </c>
      <c r="J57" s="10">
        <f t="shared" si="4"/>
        <v>6.0411637701519432</v>
      </c>
      <c r="K57" s="9" t="s">
        <v>15</v>
      </c>
    </row>
    <row r="58" spans="1:16" ht="25.5" x14ac:dyDescent="0.2">
      <c r="B58" s="7" t="s">
        <v>32</v>
      </c>
      <c r="C58" s="10">
        <v>0.40733641588118086</v>
      </c>
      <c r="D58" s="10">
        <v>0.36358220149520626</v>
      </c>
      <c r="E58" s="10">
        <v>0.6342922296961031</v>
      </c>
      <c r="F58" s="10">
        <v>2.3412403263194466</v>
      </c>
      <c r="G58" s="10">
        <f t="shared" si="1"/>
        <v>1.9827267418291816</v>
      </c>
      <c r="H58" s="10">
        <f t="shared" si="2"/>
        <v>1.889220707316096</v>
      </c>
      <c r="I58" s="10">
        <f t="shared" si="3"/>
        <v>2.0615198373259473</v>
      </c>
      <c r="J58" s="10">
        <f t="shared" si="4"/>
        <v>2.1697272286017832</v>
      </c>
      <c r="K58" s="9" t="s">
        <v>30</v>
      </c>
    </row>
    <row r="59" spans="1:16" ht="14.25" x14ac:dyDescent="0.2">
      <c r="B59" s="7" t="s">
        <v>33</v>
      </c>
      <c r="C59" s="10">
        <v>2.769331537321885</v>
      </c>
      <c r="D59" s="10">
        <v>2.2802808964379584</v>
      </c>
      <c r="E59" s="10">
        <v>3.9993576400124513</v>
      </c>
      <c r="F59" s="10">
        <v>1.2353071070822392</v>
      </c>
      <c r="G59" s="10">
        <f t="shared" si="1"/>
        <v>2.0733796087622824</v>
      </c>
      <c r="H59" s="10">
        <f t="shared" si="2"/>
        <v>1.203084819036927</v>
      </c>
      <c r="I59" s="10">
        <f t="shared" si="3"/>
        <v>1.2890352118824162</v>
      </c>
      <c r="J59" s="10">
        <f t="shared" si="4"/>
        <v>1.5074002706669634</v>
      </c>
      <c r="K59" s="9" t="s">
        <v>38</v>
      </c>
    </row>
    <row r="60" spans="1:16" ht="14.25" x14ac:dyDescent="0.2">
      <c r="B60" s="7" t="s">
        <v>16</v>
      </c>
      <c r="C60" s="10">
        <v>1.946317345507349E-2</v>
      </c>
      <c r="D60" s="10">
        <v>2.2179993390412538E-2</v>
      </c>
      <c r="E60" s="10">
        <v>2.684560859525446E-2</v>
      </c>
      <c r="F60" s="10">
        <v>2.9844165943317021E-2</v>
      </c>
      <c r="G60" s="10">
        <f t="shared" si="1"/>
        <v>2.1188970421787513E-2</v>
      </c>
      <c r="H60" s="10">
        <f t="shared" si="2"/>
        <v>1.8581427930156758E-2</v>
      </c>
      <c r="I60" s="10">
        <f t="shared" si="3"/>
        <v>1.7151812641710958E-2</v>
      </c>
      <c r="J60" s="10">
        <f t="shared" si="4"/>
        <v>3.5412398525922352E-2</v>
      </c>
      <c r="K60" s="9" t="s">
        <v>17</v>
      </c>
    </row>
    <row r="61" spans="1:16" ht="14.25" x14ac:dyDescent="0.2">
      <c r="B61" s="7" t="s">
        <v>18</v>
      </c>
      <c r="C61" s="10">
        <v>0.20158286792754687</v>
      </c>
      <c r="D61" s="10">
        <v>0.18675384595405856</v>
      </c>
      <c r="E61" s="10">
        <v>0.1579918269647588</v>
      </c>
      <c r="F61" s="10">
        <v>0.48647354644633228</v>
      </c>
      <c r="G61" s="10">
        <f t="shared" si="1"/>
        <v>0.34875249741077957</v>
      </c>
      <c r="H61" s="10">
        <f t="shared" si="2"/>
        <v>0.25085805438763781</v>
      </c>
      <c r="I61" s="10">
        <f t="shared" si="3"/>
        <v>0.22122097683017383</v>
      </c>
      <c r="J61" s="10">
        <f t="shared" si="4"/>
        <v>0.33115378080997659</v>
      </c>
      <c r="K61" s="9" t="s">
        <v>19</v>
      </c>
    </row>
    <row r="62" spans="1:16" ht="14.25" x14ac:dyDescent="0.2">
      <c r="B62" s="7" t="s">
        <v>20</v>
      </c>
      <c r="C62" s="10">
        <v>14.092219821014687</v>
      </c>
      <c r="D62" s="10">
        <v>15.695238780793513</v>
      </c>
      <c r="E62" s="10">
        <v>15.140274680494251</v>
      </c>
      <c r="F62" s="10">
        <v>10.404364567966329</v>
      </c>
      <c r="G62" s="10">
        <f>+G14/$G$5*100</f>
        <v>10.626320903072008</v>
      </c>
      <c r="H62" s="10">
        <f t="shared" si="2"/>
        <v>8.8942318320598339</v>
      </c>
      <c r="I62" s="10">
        <f t="shared" si="3"/>
        <v>8.4938689535549319</v>
      </c>
      <c r="J62" s="10">
        <f t="shared" si="4"/>
        <v>8.7401627929384578</v>
      </c>
      <c r="K62" s="9" t="s">
        <v>21</v>
      </c>
    </row>
    <row r="63" spans="1:16" ht="14.25" x14ac:dyDescent="0.2">
      <c r="B63" s="7" t="s">
        <v>64</v>
      </c>
      <c r="C63" s="10">
        <v>32.807959311877092</v>
      </c>
      <c r="D63" s="10">
        <v>28.987809769947031</v>
      </c>
      <c r="E63" s="10">
        <v>27.00815207528402</v>
      </c>
      <c r="F63" s="10">
        <v>27.708112608863942</v>
      </c>
      <c r="G63" s="10">
        <f t="shared" si="1"/>
        <v>29.18637378676593</v>
      </c>
      <c r="H63" s="10">
        <f t="shared" si="2"/>
        <v>29.903480029111801</v>
      </c>
      <c r="I63" s="10">
        <f t="shared" si="3"/>
        <v>29.662173510265365</v>
      </c>
      <c r="J63" s="10">
        <f t="shared" si="4"/>
        <v>29.200872406105162</v>
      </c>
      <c r="K63" s="9" t="s">
        <v>63</v>
      </c>
    </row>
    <row r="64" spans="1:16" ht="14.25" x14ac:dyDescent="0.2">
      <c r="B64" s="7" t="s">
        <v>22</v>
      </c>
      <c r="C64" s="10">
        <v>2.4773839354957827</v>
      </c>
      <c r="D64" s="10">
        <v>3.7172717204908259</v>
      </c>
      <c r="E64" s="10">
        <v>3.6296738889639997</v>
      </c>
      <c r="F64" s="10">
        <v>4.289425774127813</v>
      </c>
      <c r="G64" s="10">
        <f t="shared" si="1"/>
        <v>2.463550583451025</v>
      </c>
      <c r="H64" s="10">
        <f t="shared" si="2"/>
        <v>3.6746415882492762</v>
      </c>
      <c r="I64" s="10">
        <f t="shared" si="3"/>
        <v>3.3495093325966812</v>
      </c>
      <c r="J64" s="10">
        <f t="shared" si="4"/>
        <v>3.4072469933049616</v>
      </c>
      <c r="K64" s="9" t="s">
        <v>23</v>
      </c>
    </row>
    <row r="65" spans="1:16" s="48" customFormat="1" ht="14.25" x14ac:dyDescent="0.2">
      <c r="A65" s="45"/>
      <c r="B65" s="7" t="s">
        <v>34</v>
      </c>
      <c r="C65" s="10">
        <v>0.49353046975364917</v>
      </c>
      <c r="D65" s="10">
        <v>1.0788580261476468</v>
      </c>
      <c r="E65" s="10">
        <v>1.0308418602522478</v>
      </c>
      <c r="F65" s="10">
        <v>6.2512907426653386E-2</v>
      </c>
      <c r="G65" s="10">
        <f t="shared" si="1"/>
        <v>0.10848549744082855</v>
      </c>
      <c r="H65" s="10">
        <f t="shared" si="2"/>
        <v>9.6533288199803696E-2</v>
      </c>
      <c r="I65" s="10">
        <f t="shared" si="3"/>
        <v>0.10379152803662392</v>
      </c>
      <c r="J65" s="10">
        <f t="shared" si="4"/>
        <v>0.11006556298597489</v>
      </c>
      <c r="K65" s="9" t="s">
        <v>37</v>
      </c>
      <c r="L65" s="45"/>
      <c r="M65" s="46"/>
      <c r="N65" s="47"/>
      <c r="O65" s="47"/>
      <c r="P65" s="47"/>
    </row>
    <row r="66" spans="1:16" s="48" customFormat="1" ht="14.25" x14ac:dyDescent="0.2">
      <c r="A66" s="45"/>
      <c r="B66" s="7" t="s">
        <v>24</v>
      </c>
      <c r="C66" s="10">
        <v>0.62838245726380115</v>
      </c>
      <c r="D66" s="10">
        <v>0.56713722134392996</v>
      </c>
      <c r="E66" s="10">
        <v>0.44646931012495317</v>
      </c>
      <c r="F66" s="10">
        <v>0.45497371673380876</v>
      </c>
      <c r="G66" s="10">
        <f t="shared" si="1"/>
        <v>0.35600650560413477</v>
      </c>
      <c r="H66" s="10">
        <f t="shared" si="2"/>
        <v>5.1940881844737719E-2</v>
      </c>
      <c r="I66" s="10">
        <f t="shared" si="3"/>
        <v>4.4807108657308616E-2</v>
      </c>
      <c r="J66" s="10">
        <f t="shared" si="4"/>
        <v>0.22970204449246934</v>
      </c>
      <c r="K66" s="9" t="s">
        <v>25</v>
      </c>
      <c r="L66" s="45"/>
      <c r="M66" s="46"/>
      <c r="N66" s="47"/>
      <c r="O66" s="47"/>
      <c r="P66" s="47"/>
    </row>
    <row r="67" spans="1:16" s="48" customFormat="1" ht="14.25" x14ac:dyDescent="0.2">
      <c r="A67" s="45"/>
      <c r="B67" s="7" t="s">
        <v>26</v>
      </c>
      <c r="C67" s="10">
        <v>1.5292493428986311E-2</v>
      </c>
      <c r="D67" s="10">
        <v>1.4377304005934967E-2</v>
      </c>
      <c r="E67" s="10">
        <v>9.648113705530155E-3</v>
      </c>
      <c r="F67" s="10">
        <v>-6.8413814296612412E-3</v>
      </c>
      <c r="G67" s="10">
        <f>+G19/$G$5*100</f>
        <v>-2.0684001021665319E-3</v>
      </c>
      <c r="H67" s="10">
        <f t="shared" si="2"/>
        <v>-3.680107678137496E-3</v>
      </c>
      <c r="I67" s="10">
        <f t="shared" si="3"/>
        <v>7.8309379378541284E-4</v>
      </c>
      <c r="J67" s="10">
        <f t="shared" si="4"/>
        <v>1.244219407667542E-2</v>
      </c>
      <c r="K67" s="9" t="s">
        <v>27</v>
      </c>
      <c r="L67" s="45"/>
      <c r="M67" s="46"/>
      <c r="N67" s="47"/>
      <c r="O67" s="47"/>
      <c r="P67" s="47"/>
    </row>
    <row r="68" spans="1:16" ht="14.25" x14ac:dyDescent="0.2">
      <c r="B68" s="16" t="s">
        <v>35</v>
      </c>
      <c r="C68" s="18">
        <v>6.3950427066670035E-2</v>
      </c>
      <c r="D68" s="18">
        <v>0.10535468467509461</v>
      </c>
      <c r="E68" s="18">
        <v>9.7074642773846975E-2</v>
      </c>
      <c r="F68" s="18">
        <v>-2.0827248554026621E-3</v>
      </c>
      <c r="G68" s="18">
        <f t="shared" ref="G68" si="5">+G20/$G$5*100</f>
        <v>0</v>
      </c>
      <c r="H68" s="18">
        <f t="shared" si="2"/>
        <v>0</v>
      </c>
      <c r="I68" s="18">
        <f t="shared" si="3"/>
        <v>1.9577344844635321E-4</v>
      </c>
      <c r="J68" s="18">
        <f t="shared" si="4"/>
        <v>1.9141837041039111E-4</v>
      </c>
      <c r="K68" s="18" t="s">
        <v>36</v>
      </c>
    </row>
    <row r="69" spans="1:16" ht="16.5" customHeight="1" x14ac:dyDescent="0.2">
      <c r="B69" s="58" t="s">
        <v>2</v>
      </c>
      <c r="C69" s="59"/>
      <c r="D69" s="59"/>
      <c r="E69" s="59"/>
      <c r="F69" s="59"/>
      <c r="G69" s="59"/>
      <c r="H69" s="59"/>
      <c r="I69" s="71"/>
      <c r="J69" s="71"/>
      <c r="K69" s="60" t="s">
        <v>3</v>
      </c>
      <c r="M69" s="32"/>
      <c r="N69" s="32"/>
      <c r="O69" s="32"/>
      <c r="P69" s="32"/>
    </row>
    <row r="70" spans="1:16" ht="14.25" x14ac:dyDescent="0.2">
      <c r="B70" s="41" t="s">
        <v>49</v>
      </c>
      <c r="C70" s="42"/>
      <c r="D70" s="42"/>
      <c r="E70" s="42"/>
      <c r="F70" s="42"/>
      <c r="G70" s="42"/>
      <c r="H70" s="42"/>
      <c r="I70" s="72"/>
      <c r="J70" s="72"/>
      <c r="K70" s="61" t="s">
        <v>45</v>
      </c>
      <c r="M70" s="32"/>
      <c r="N70" s="32"/>
      <c r="O70" s="32"/>
      <c r="P70" s="32"/>
    </row>
    <row r="71" spans="1:16" ht="14.25" x14ac:dyDescent="0.2">
      <c r="B71" s="41" t="s">
        <v>66</v>
      </c>
      <c r="C71" s="43"/>
      <c r="D71" s="42"/>
      <c r="E71" s="42"/>
      <c r="F71" s="42"/>
      <c r="G71" s="42"/>
      <c r="H71" s="42"/>
      <c r="I71" s="72"/>
      <c r="J71" s="72"/>
      <c r="K71" s="61" t="s">
        <v>67</v>
      </c>
      <c r="M71" s="32"/>
      <c r="N71" s="32"/>
      <c r="O71" s="32"/>
      <c r="P71" s="32"/>
    </row>
    <row r="72" spans="1:16" ht="14.25" x14ac:dyDescent="0.2">
      <c r="B72" s="41" t="s">
        <v>50</v>
      </c>
      <c r="C72" s="73"/>
      <c r="D72" s="73"/>
      <c r="E72" s="73"/>
      <c r="F72" s="73"/>
      <c r="G72" s="73"/>
      <c r="H72" s="73"/>
      <c r="I72" s="73"/>
      <c r="J72" s="73"/>
      <c r="K72" s="61" t="s">
        <v>68</v>
      </c>
    </row>
    <row r="73" spans="1:16" x14ac:dyDescent="0.2">
      <c r="B73" s="50"/>
      <c r="C73" s="49"/>
      <c r="D73" s="49"/>
      <c r="E73" s="49"/>
      <c r="F73" s="49"/>
      <c r="G73" s="49"/>
      <c r="H73" s="49"/>
      <c r="I73" s="49"/>
      <c r="J73" s="49"/>
      <c r="K73" s="51"/>
    </row>
    <row r="74" spans="1:16" x14ac:dyDescent="0.2">
      <c r="A74" s="26"/>
      <c r="B74" s="3" t="s">
        <v>56</v>
      </c>
      <c r="C74" s="52"/>
      <c r="D74" s="52"/>
      <c r="E74" s="52"/>
      <c r="F74" s="52"/>
      <c r="G74" s="53"/>
      <c r="H74" s="52"/>
      <c r="I74" s="52"/>
      <c r="J74" s="52"/>
      <c r="K74" s="6" t="s">
        <v>57</v>
      </c>
      <c r="L74" s="26">
        <v>4</v>
      </c>
    </row>
    <row r="75" spans="1:16" x14ac:dyDescent="0.2">
      <c r="B75" s="4" t="s">
        <v>4</v>
      </c>
      <c r="C75" s="53"/>
      <c r="D75" s="53"/>
      <c r="E75" s="53"/>
      <c r="F75" s="53"/>
      <c r="G75" s="53"/>
      <c r="H75" s="53"/>
      <c r="I75" s="53"/>
      <c r="J75" s="53"/>
      <c r="K75" s="5" t="s">
        <v>1</v>
      </c>
    </row>
    <row r="76" spans="1:16" ht="14.25" x14ac:dyDescent="0.2">
      <c r="B76" s="35" t="s">
        <v>5</v>
      </c>
      <c r="C76" s="1">
        <v>2013</v>
      </c>
      <c r="D76" s="2">
        <v>2014</v>
      </c>
      <c r="E76" s="2">
        <v>2015</v>
      </c>
      <c r="F76" s="2">
        <v>2016</v>
      </c>
      <c r="G76" s="2">
        <v>2017</v>
      </c>
      <c r="H76" s="2">
        <v>2018</v>
      </c>
      <c r="I76" s="36" t="s">
        <v>41</v>
      </c>
      <c r="J76" s="36" t="s">
        <v>62</v>
      </c>
      <c r="K76" s="37" t="s">
        <v>6</v>
      </c>
    </row>
    <row r="77" spans="1:16" ht="14.25" x14ac:dyDescent="0.2">
      <c r="B77" s="13" t="s">
        <v>7</v>
      </c>
      <c r="C77" s="24">
        <v>11032.715884107802</v>
      </c>
      <c r="D77" s="25">
        <v>9181.0071147663002</v>
      </c>
      <c r="E77" s="25">
        <v>6983.3001259902958</v>
      </c>
      <c r="F77" s="25">
        <v>12792.042900655608</v>
      </c>
      <c r="G77" s="25">
        <v>-1050.0660255200055</v>
      </c>
      <c r="H77" s="25">
        <v>1416.4503307210252</v>
      </c>
      <c r="I77" s="25">
        <f>+I5-H5</f>
        <v>905.44894146754814</v>
      </c>
      <c r="J77" s="25">
        <f>+J5-I5</f>
        <v>2324.2804619248927</v>
      </c>
      <c r="K77" s="15" t="s">
        <v>0</v>
      </c>
      <c r="N77" s="34"/>
    </row>
    <row r="78" spans="1:16" s="48" customFormat="1" ht="25.5" x14ac:dyDescent="0.2">
      <c r="A78" s="45"/>
      <c r="B78" s="7" t="s">
        <v>8</v>
      </c>
      <c r="C78" s="11">
        <v>1183</v>
      </c>
      <c r="D78" s="12">
        <v>-222.04643779999878</v>
      </c>
      <c r="E78" s="12">
        <v>1309.3613721599986</v>
      </c>
      <c r="F78" s="12">
        <v>9059.6860036200032</v>
      </c>
      <c r="G78" s="12">
        <f>+G6-F6</f>
        <v>77.976111799995124</v>
      </c>
      <c r="H78" s="12">
        <f>+H6-G6</f>
        <v>3426.1926831000019</v>
      </c>
      <c r="I78" s="12">
        <f>+I6-H6</f>
        <v>644.5270806419976</v>
      </c>
      <c r="J78" s="12">
        <f t="shared" ref="J78:J92" si="6">+J6-I6</f>
        <v>422.30318647800232</v>
      </c>
      <c r="K78" s="9" t="s">
        <v>9</v>
      </c>
      <c r="L78" s="45"/>
      <c r="M78" s="30"/>
      <c r="N78" s="34"/>
      <c r="O78" s="47"/>
      <c r="P78" s="47"/>
    </row>
    <row r="79" spans="1:16" ht="14.25" x14ac:dyDescent="0.2">
      <c r="B79" s="7" t="s">
        <v>10</v>
      </c>
      <c r="C79" s="11">
        <v>1487</v>
      </c>
      <c r="D79" s="12">
        <v>2458.7273973000028</v>
      </c>
      <c r="E79" s="12">
        <v>1701.9433596699982</v>
      </c>
      <c r="F79" s="12">
        <v>909.22584730999733</v>
      </c>
      <c r="G79" s="12">
        <f t="shared" ref="G79:I92" si="7">+G7-F7</f>
        <v>1948.904594603333</v>
      </c>
      <c r="H79" s="12">
        <f t="shared" si="7"/>
        <v>-3134.9826538400011</v>
      </c>
      <c r="I79" s="12">
        <f t="shared" si="7"/>
        <v>-1468.8881751433291</v>
      </c>
      <c r="J79" s="12">
        <f t="shared" si="6"/>
        <v>-331.9303699000011</v>
      </c>
      <c r="K79" s="9" t="s">
        <v>11</v>
      </c>
      <c r="N79" s="34"/>
    </row>
    <row r="80" spans="1:16" ht="25.5" x14ac:dyDescent="0.2">
      <c r="B80" s="7" t="s">
        <v>12</v>
      </c>
      <c r="C80" s="11">
        <v>163.94000228000004</v>
      </c>
      <c r="D80" s="12">
        <v>1375.4614860199999</v>
      </c>
      <c r="E80" s="12">
        <v>1910.7289511500003</v>
      </c>
      <c r="F80" s="12">
        <v>-260.72344967000208</v>
      </c>
      <c r="G80" s="12">
        <f t="shared" si="7"/>
        <v>-137.81726699999854</v>
      </c>
      <c r="H80" s="12">
        <f t="shared" si="7"/>
        <v>4055.6470418899989</v>
      </c>
      <c r="I80" s="12">
        <f t="shared" si="7"/>
        <v>-1032.3966978999979</v>
      </c>
      <c r="J80" s="12">
        <f t="shared" si="6"/>
        <v>450.1599332299993</v>
      </c>
      <c r="K80" s="9" t="s">
        <v>13</v>
      </c>
      <c r="N80" s="34"/>
    </row>
    <row r="81" spans="2:16" ht="14.25" x14ac:dyDescent="0.2">
      <c r="B81" s="7" t="s">
        <v>14</v>
      </c>
      <c r="C81" s="11">
        <v>1164.1412806098006</v>
      </c>
      <c r="D81" s="12">
        <v>1390.0010272902</v>
      </c>
      <c r="E81" s="12">
        <v>-902.45707294000022</v>
      </c>
      <c r="F81" s="12">
        <v>1631.7950671499984</v>
      </c>
      <c r="G81" s="12">
        <f t="shared" si="7"/>
        <v>-2606.6612280599993</v>
      </c>
      <c r="H81" s="12">
        <f t="shared" si="7"/>
        <v>-2397.8088867400002</v>
      </c>
      <c r="I81" s="12">
        <f t="shared" si="7"/>
        <v>3096.59107537</v>
      </c>
      <c r="J81" s="12">
        <f t="shared" si="6"/>
        <v>209.39873732000069</v>
      </c>
      <c r="K81" s="9" t="s">
        <v>15</v>
      </c>
      <c r="N81" s="34"/>
    </row>
    <row r="82" spans="2:16" ht="25.5" x14ac:dyDescent="0.2">
      <c r="B82" s="7" t="s">
        <v>32</v>
      </c>
      <c r="C82" s="11">
        <v>138</v>
      </c>
      <c r="D82" s="12">
        <v>1.9077881499999876</v>
      </c>
      <c r="E82" s="12">
        <v>263.87209828000005</v>
      </c>
      <c r="F82" s="12">
        <v>1803.2287874000001</v>
      </c>
      <c r="G82" s="12">
        <f t="shared" si="7"/>
        <v>-382.51377659000013</v>
      </c>
      <c r="H82" s="12">
        <f t="shared" si="7"/>
        <v>-66.593746720000127</v>
      </c>
      <c r="I82" s="12">
        <f t="shared" si="7"/>
        <v>193.12482357000022</v>
      </c>
      <c r="J82" s="12">
        <f t="shared" si="6"/>
        <v>160.97402590999991</v>
      </c>
      <c r="K82" s="9" t="s">
        <v>39</v>
      </c>
      <c r="N82" s="34"/>
    </row>
    <row r="83" spans="2:16" ht="14.25" x14ac:dyDescent="0.2">
      <c r="B83" s="7" t="s">
        <v>33</v>
      </c>
      <c r="C83" s="11">
        <v>1388</v>
      </c>
      <c r="D83" s="12">
        <v>-142.42487568499996</v>
      </c>
      <c r="E83" s="12">
        <v>1673.6599134999999</v>
      </c>
      <c r="F83" s="12">
        <v>-2276.969941075</v>
      </c>
      <c r="G83" s="12">
        <f t="shared" si="7"/>
        <v>823.73490326000001</v>
      </c>
      <c r="H83" s="12">
        <f t="shared" si="7"/>
        <v>-851.83511032000001</v>
      </c>
      <c r="I83" s="12">
        <f t="shared" si="7"/>
        <v>98.699294010000131</v>
      </c>
      <c r="J83" s="12">
        <f t="shared" si="6"/>
        <v>258.11555042347618</v>
      </c>
      <c r="K83" s="9" t="s">
        <v>38</v>
      </c>
      <c r="N83" s="34"/>
    </row>
    <row r="84" spans="2:16" ht="14.25" x14ac:dyDescent="0.2">
      <c r="B84" s="7" t="s">
        <v>16</v>
      </c>
      <c r="C84" s="11">
        <v>-8</v>
      </c>
      <c r="D84" s="12">
        <v>3.990574800000001</v>
      </c>
      <c r="E84" s="12">
        <v>5.6590702999999998</v>
      </c>
      <c r="F84" s="12">
        <v>6.4592582999999983</v>
      </c>
      <c r="G84" s="12">
        <f t="shared" si="7"/>
        <v>-8.9544710000000016</v>
      </c>
      <c r="H84" s="12">
        <f t="shared" si="7"/>
        <v>-2.3400955000000003</v>
      </c>
      <c r="I84" s="12">
        <f t="shared" si="7"/>
        <v>-1.2922338999999958</v>
      </c>
      <c r="J84" s="12">
        <f t="shared" si="6"/>
        <v>19.477896999999999</v>
      </c>
      <c r="K84" s="9" t="s">
        <v>17</v>
      </c>
      <c r="N84" s="34"/>
    </row>
    <row r="85" spans="2:16" ht="14.25" x14ac:dyDescent="0.2">
      <c r="B85" s="7" t="s">
        <v>18</v>
      </c>
      <c r="C85" s="11">
        <v>-9</v>
      </c>
      <c r="D85" s="12">
        <v>6.4792622200000096</v>
      </c>
      <c r="E85" s="12">
        <v>-12.296325719999999</v>
      </c>
      <c r="F85" s="12">
        <v>351.60595149999995</v>
      </c>
      <c r="G85" s="12">
        <f t="shared" si="7"/>
        <v>-142.60485715999999</v>
      </c>
      <c r="H85" s="12">
        <f t="shared" si="7"/>
        <v>-94.181595340000001</v>
      </c>
      <c r="I85" s="12">
        <f t="shared" si="7"/>
        <v>-28.005520611111081</v>
      </c>
      <c r="J85" s="12">
        <f t="shared" si="6"/>
        <v>120.00308511111109</v>
      </c>
      <c r="K85" s="9" t="s">
        <v>19</v>
      </c>
      <c r="N85" s="34"/>
    </row>
    <row r="86" spans="2:16" ht="14.25" x14ac:dyDescent="0.2">
      <c r="B86" s="7" t="s">
        <v>20</v>
      </c>
      <c r="C86" s="11">
        <v>4238.6346012180002</v>
      </c>
      <c r="D86" s="12">
        <v>2594.0440026710985</v>
      </c>
      <c r="E86" s="12">
        <v>607.14987706030115</v>
      </c>
      <c r="F86" s="12">
        <v>-2841.1703297293998</v>
      </c>
      <c r="G86" s="12">
        <f t="shared" si="7"/>
        <v>112.34184878000087</v>
      </c>
      <c r="H86" s="12">
        <f t="shared" si="7"/>
        <v>-1603.2833896261182</v>
      </c>
      <c r="I86" s="12">
        <f t="shared" si="7"/>
        <v>-328.47358180000083</v>
      </c>
      <c r="J86" s="12">
        <f t="shared" si="6"/>
        <v>454.75697142611898</v>
      </c>
      <c r="K86" s="9" t="s">
        <v>21</v>
      </c>
      <c r="N86" s="34"/>
    </row>
    <row r="87" spans="2:16" ht="14.25" x14ac:dyDescent="0.2">
      <c r="B87" s="7" t="s">
        <v>64</v>
      </c>
      <c r="C87" s="11">
        <v>242</v>
      </c>
      <c r="D87" s="12">
        <v>-86.488035959999252</v>
      </c>
      <c r="E87" s="12">
        <v>280.3258522799988</v>
      </c>
      <c r="F87" s="12">
        <v>4161.0640458100024</v>
      </c>
      <c r="G87" s="12">
        <f t="shared" si="7"/>
        <v>1184.898135363499</v>
      </c>
      <c r="H87" s="12">
        <f t="shared" si="7"/>
        <v>1139.5053009402982</v>
      </c>
      <c r="I87" s="12">
        <f t="shared" si="7"/>
        <v>24.244659859999956</v>
      </c>
      <c r="J87" s="12">
        <f t="shared" si="6"/>
        <v>207.45004170620086</v>
      </c>
      <c r="K87" s="9" t="s">
        <v>63</v>
      </c>
      <c r="N87" s="34"/>
    </row>
    <row r="88" spans="2:16" ht="14.25" x14ac:dyDescent="0.2">
      <c r="B88" s="7" t="s">
        <v>22</v>
      </c>
      <c r="C88" s="11">
        <v>555</v>
      </c>
      <c r="D88" s="12">
        <v>1233.14314104</v>
      </c>
      <c r="E88" s="12">
        <v>182.41891080000005</v>
      </c>
      <c r="F88" s="12">
        <v>1129.9137610199996</v>
      </c>
      <c r="G88" s="12">
        <f t="shared" si="7"/>
        <v>-1867.9408168599998</v>
      </c>
      <c r="H88" s="12">
        <f t="shared" si="7"/>
        <v>1261.1663993899997</v>
      </c>
      <c r="I88" s="12">
        <f t="shared" si="7"/>
        <v>-298.87953018999997</v>
      </c>
      <c r="J88" s="12">
        <f t="shared" si="6"/>
        <v>138.17813480000041</v>
      </c>
      <c r="K88" s="9" t="s">
        <v>23</v>
      </c>
      <c r="N88" s="34"/>
    </row>
    <row r="89" spans="2:16" ht="14.25" x14ac:dyDescent="0.2">
      <c r="B89" s="7" t="s">
        <v>34</v>
      </c>
      <c r="C89" s="11">
        <v>82</v>
      </c>
      <c r="D89" s="12">
        <v>520.08033372</v>
      </c>
      <c r="E89" s="12">
        <v>33.04004144999999</v>
      </c>
      <c r="F89" s="12">
        <v>-845.05293698000003</v>
      </c>
      <c r="G89" s="12">
        <f t="shared" si="7"/>
        <v>45.241227890000012</v>
      </c>
      <c r="H89" s="12">
        <f t="shared" si="7"/>
        <v>-10.565381059999993</v>
      </c>
      <c r="I89" s="12">
        <f t="shared" si="7"/>
        <v>8.2889975599999843</v>
      </c>
      <c r="J89" s="12">
        <f t="shared" si="6"/>
        <v>8.9677174199999996</v>
      </c>
      <c r="K89" s="9" t="s">
        <v>37</v>
      </c>
      <c r="N89" s="34"/>
    </row>
    <row r="90" spans="2:16" ht="14.25" x14ac:dyDescent="0.2">
      <c r="B90" s="7" t="s">
        <v>24</v>
      </c>
      <c r="C90" s="11">
        <v>377</v>
      </c>
      <c r="D90" s="12">
        <v>8.0147719999999936</v>
      </c>
      <c r="E90" s="12">
        <v>-66.697529999999972</v>
      </c>
      <c r="F90" s="12">
        <v>65.692391999999984</v>
      </c>
      <c r="G90" s="12">
        <f t="shared" si="7"/>
        <v>-103.58341899999999</v>
      </c>
      <c r="H90" s="12">
        <f t="shared" si="7"/>
        <v>-302.83428000000004</v>
      </c>
      <c r="I90" s="12">
        <f t="shared" si="7"/>
        <v>-6.8174860000000024</v>
      </c>
      <c r="J90" s="12">
        <f t="shared" si="6"/>
        <v>194.225551</v>
      </c>
      <c r="K90" s="9" t="s">
        <v>25</v>
      </c>
      <c r="N90" s="34"/>
    </row>
    <row r="91" spans="2:16" ht="14.25" x14ac:dyDescent="0.2">
      <c r="B91" s="7" t="s">
        <v>26</v>
      </c>
      <c r="C91" s="11">
        <v>-10</v>
      </c>
      <c r="D91" s="12">
        <v>0.66167899999999946</v>
      </c>
      <c r="E91" s="12">
        <v>-3.162170999999999</v>
      </c>
      <c r="F91" s="12">
        <v>-15.401577</v>
      </c>
      <c r="G91" s="12">
        <f t="shared" si="7"/>
        <v>4.8370403900000003</v>
      </c>
      <c r="H91" s="12">
        <f>+H19-G19</f>
        <v>-1.66120739</v>
      </c>
      <c r="I91" s="12">
        <f t="shared" si="7"/>
        <v>4.5262359999999999</v>
      </c>
      <c r="J91" s="12">
        <f t="shared" si="6"/>
        <v>12.2</v>
      </c>
      <c r="K91" s="9" t="s">
        <v>27</v>
      </c>
      <c r="N91" s="34"/>
    </row>
    <row r="92" spans="2:16" ht="14.25" x14ac:dyDescent="0.2">
      <c r="B92" s="16" t="s">
        <v>35</v>
      </c>
      <c r="C92" s="22">
        <v>41</v>
      </c>
      <c r="D92" s="23">
        <v>39.454999999999998</v>
      </c>
      <c r="E92" s="23">
        <v>6.2928999999996904E-2</v>
      </c>
      <c r="F92" s="23">
        <v>-87.619129000000001</v>
      </c>
      <c r="G92" s="23">
        <f t="shared" si="7"/>
        <v>2.1012</v>
      </c>
      <c r="H92" s="23">
        <f t="shared" si="7"/>
        <v>0</v>
      </c>
      <c r="I92" s="23">
        <f t="shared" si="7"/>
        <v>0.2</v>
      </c>
      <c r="J92" s="23">
        <f t="shared" si="6"/>
        <v>0</v>
      </c>
      <c r="K92" s="18" t="s">
        <v>36</v>
      </c>
      <c r="N92" s="34"/>
    </row>
    <row r="93" spans="2:16" ht="16.5" customHeight="1" x14ac:dyDescent="0.2">
      <c r="B93" s="58" t="s">
        <v>2</v>
      </c>
      <c r="C93" s="59"/>
      <c r="D93" s="59"/>
      <c r="E93" s="59"/>
      <c r="F93" s="59"/>
      <c r="G93" s="59"/>
      <c r="H93" s="59"/>
      <c r="I93" s="68"/>
      <c r="J93" s="68"/>
      <c r="K93" s="60" t="s">
        <v>3</v>
      </c>
      <c r="M93" s="32"/>
      <c r="N93" s="32"/>
      <c r="O93" s="32"/>
      <c r="P93" s="32"/>
    </row>
    <row r="94" spans="2:16" ht="14.25" x14ac:dyDescent="0.2">
      <c r="B94" s="41" t="s">
        <v>49</v>
      </c>
      <c r="C94" s="42"/>
      <c r="D94" s="42"/>
      <c r="E94" s="42"/>
      <c r="F94" s="42"/>
      <c r="G94" s="42"/>
      <c r="H94" s="42"/>
      <c r="I94" s="69"/>
      <c r="J94" s="69"/>
      <c r="K94" s="61" t="s">
        <v>45</v>
      </c>
      <c r="M94" s="32"/>
      <c r="N94" s="32"/>
      <c r="O94" s="32"/>
      <c r="P94" s="32"/>
    </row>
    <row r="95" spans="2:16" ht="14.25" x14ac:dyDescent="0.2">
      <c r="B95" s="41" t="s">
        <v>44</v>
      </c>
      <c r="C95" s="42"/>
      <c r="D95" s="42"/>
      <c r="E95" s="42"/>
      <c r="F95" s="42"/>
      <c r="G95" s="42"/>
      <c r="H95" s="42"/>
      <c r="I95" s="69"/>
      <c r="J95" s="69"/>
      <c r="K95" s="61" t="s">
        <v>46</v>
      </c>
      <c r="M95" s="32"/>
      <c r="N95" s="32"/>
      <c r="O95" s="32"/>
      <c r="P95" s="32"/>
    </row>
    <row r="96" spans="2:16" ht="14.25" x14ac:dyDescent="0.2">
      <c r="B96" s="70" t="s">
        <v>58</v>
      </c>
      <c r="C96" s="43"/>
      <c r="D96" s="42"/>
      <c r="E96" s="42"/>
      <c r="F96" s="42"/>
      <c r="G96" s="42"/>
      <c r="H96" s="42"/>
      <c r="I96" s="69"/>
      <c r="J96" s="43"/>
      <c r="K96" s="61" t="s">
        <v>59</v>
      </c>
      <c r="M96" s="32"/>
      <c r="N96" s="32"/>
      <c r="O96" s="32"/>
      <c r="P96" s="32"/>
    </row>
    <row r="97" spans="2:11" ht="14.25" x14ac:dyDescent="0.2">
      <c r="B97" s="41" t="s">
        <v>50</v>
      </c>
      <c r="C97" s="43"/>
      <c r="D97" s="43"/>
      <c r="E97" s="43"/>
      <c r="F97" s="43"/>
      <c r="G97" s="43"/>
      <c r="H97" s="43"/>
      <c r="I97" s="43"/>
      <c r="J97" s="43"/>
      <c r="K97" s="61" t="s">
        <v>71</v>
      </c>
    </row>
  </sheetData>
  <sheetProtection algorithmName="SHA-512" hashValue="0o5nUn8zAzE6isv8YUHEGquPsqQX9ZLWa7JQBhMO6xCuNdFJar051yqKIYeT0ZEPBYKsKJD1wH66NoKSyrhZiQ==" saltValue="a6nlcG82CL5ivJYj1Ew3Jg==" spinCount="100000" sheet="1" selectLockedCells="1" selectUnlockedCells="1"/>
  <mergeCells count="3">
    <mergeCell ref="G50:K50"/>
    <mergeCell ref="B50:F50"/>
    <mergeCell ref="H26:K2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تقديرات الاستثمار الاجنبي المباشر السنوي 2020</KeyWordsAr>
    <KeyWords xmlns="cac204a3-57fb-4aea-ba50-989298fa4f73">FDI estimate 2020</KeyWords>
    <ReleaseID_DB xmlns="cac204a3-57fb-4aea-ba50-989298fa4f73">11523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A910E7B2-4920-42C1-A46B-518B5619D65E}"/>
</file>

<file path=customXml/itemProps2.xml><?xml version="1.0" encoding="utf-8"?>
<ds:datastoreItem xmlns:ds="http://schemas.openxmlformats.org/officeDocument/2006/customXml" ds:itemID="{F5E887B6-8477-4FE9-B267-A8AF4C365ACF}"/>
</file>

<file path=customXml/itemProps3.xml><?xml version="1.0" encoding="utf-8"?>
<ds:datastoreItem xmlns:ds="http://schemas.openxmlformats.org/officeDocument/2006/customXml" ds:itemID="{2FD4A957-047C-4389-8B51-0EA7DC8DF2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FDI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Maryam Nasser Al Jneibi</dc:creator>
  <cp:lastModifiedBy>Saif Salem Alketbi</cp:lastModifiedBy>
  <cp:lastPrinted>2020-12-16T11:09:58Z</cp:lastPrinted>
  <dcterms:created xsi:type="dcterms:W3CDTF">2013-06-04T12:10:27Z</dcterms:created>
  <dcterms:modified xsi:type="dcterms:W3CDTF">2021-05-10T09:42:42Z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