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0490" windowHeight="7755" tabRatio="676"/>
  </bookViews>
  <sheets>
    <sheet name="Content" sheetId="135" r:id="rId1"/>
    <sheet name="1.1.1" sheetId="271" r:id="rId2"/>
    <sheet name="1.2.1 " sheetId="258" r:id="rId3"/>
    <sheet name="1.2.2 " sheetId="259" r:id="rId4"/>
    <sheet name="1.2.3 " sheetId="260" r:id="rId5"/>
    <sheet name="1.2.4 " sheetId="261" r:id="rId6"/>
    <sheet name="1.2.5 " sheetId="262" r:id="rId7"/>
    <sheet name="1.3.1" sheetId="263" r:id="rId8"/>
    <sheet name="1.3.2" sheetId="264" r:id="rId9"/>
    <sheet name="1.3.3" sheetId="265" r:id="rId10"/>
    <sheet name="1.3.4" sheetId="287" r:id="rId11"/>
    <sheet name="1.3.5  " sheetId="288" r:id="rId12"/>
    <sheet name="1.3.6 " sheetId="282" r:id="rId13"/>
    <sheet name="1.3.7" sheetId="283" r:id="rId14"/>
    <sheet name="1.3.8" sheetId="284" r:id="rId15"/>
    <sheet name="1.3.9" sheetId="270" r:id="rId16"/>
    <sheet name="1.3.10" sheetId="289" r:id="rId17"/>
    <sheet name="1.4.1 " sheetId="290" r:id="rId18"/>
    <sheet name="1.4.2, 1.4.6, 1.4.10 " sheetId="291" r:id="rId19"/>
    <sheet name="1.4.3, 1.4.7, 1.4.11 " sheetId="292" r:id="rId20"/>
    <sheet name="1.4.4, 1.4.8, 1.4.12 " sheetId="293" r:id="rId21"/>
    <sheet name="1.4.5, 1.4.9, 1.4.13 " sheetId="294" r:id="rId22"/>
    <sheet name="2.2.1, 2.2.2 " sheetId="274" r:id="rId23"/>
    <sheet name="2.2.3, 2.2.4, 2.2.5" sheetId="273" r:id="rId24"/>
    <sheet name="2.2.6, 2.2.7, 2.2.8 " sheetId="295" r:id="rId25"/>
    <sheet name="3.1.1" sheetId="251" r:id="rId26"/>
    <sheet name="3.1.2" sheetId="252" r:id="rId27"/>
    <sheet name="3.1.3" sheetId="253" r:id="rId28"/>
    <sheet name="3.1.4" sheetId="254" r:id="rId29"/>
    <sheet name="3.1.5" sheetId="255" r:id="rId30"/>
    <sheet name="3.1.6" sheetId="256" r:id="rId31"/>
    <sheet name="3.1.7" sheetId="257" r:id="rId32"/>
  </sheets>
  <externalReferences>
    <externalReference r:id="rId33"/>
  </externalReferences>
  <definedNames>
    <definedName name="_xlnm.Print_Area" localSheetId="1">'1.1.1'!$A$1:$O$20</definedName>
    <definedName name="_xlnm.Print_Area" localSheetId="2">'1.2.1 '!$A$1:$O$31</definedName>
    <definedName name="_xlnm.Print_Area" localSheetId="3">'1.2.2 '!$A$1:$S$32</definedName>
    <definedName name="_xlnm.Print_Area" localSheetId="4">'1.2.3 '!$A$1:$O$17</definedName>
    <definedName name="_xlnm.Print_Area" localSheetId="5">'1.2.4 '!$A$1:$V$36</definedName>
    <definedName name="_xlnm.Print_Area" localSheetId="6">'1.2.5 '!$A$1:$P$19</definedName>
    <definedName name="_xlnm.Print_Area" localSheetId="7">'1.3.1'!$A$1:$O$9</definedName>
    <definedName name="_xlnm.Print_Area" localSheetId="16">'1.3.10'!$A$1:$M$61</definedName>
    <definedName name="_xlnm.Print_Area" localSheetId="8">'1.3.2'!$A$1:$O$34</definedName>
    <definedName name="_xlnm.Print_Area" localSheetId="9">'1.3.3'!$A$1:$O$43</definedName>
    <definedName name="_xlnm.Print_Area" localSheetId="10">'1.3.4'!$A$1:$O$8</definedName>
    <definedName name="_xlnm.Print_Area" localSheetId="11">'1.3.5  '!$A$1:$O$16</definedName>
    <definedName name="_xlnm.Print_Area" localSheetId="12">'1.3.6 '!$A$1:$O$27</definedName>
    <definedName name="_xlnm.Print_Area" localSheetId="13">'1.3.7'!$A$1:$O$18</definedName>
    <definedName name="_xlnm.Print_Area" localSheetId="14">'1.3.8'!$A$1:$O$18</definedName>
    <definedName name="_xlnm.Print_Area" localSheetId="15">'1.3.9'!$A$1:$O$12</definedName>
    <definedName name="_xlnm.Print_Area" localSheetId="17">'1.4.1 '!$A$1:$O$13</definedName>
    <definedName name="_xlnm.Print_Area" localSheetId="18">'1.4.2, 1.4.6, 1.4.10 '!$A$1:$O$79</definedName>
    <definedName name="_xlnm.Print_Area" localSheetId="19">'1.4.3, 1.4.7, 1.4.11 '!$A$1:$O$34</definedName>
    <definedName name="_xlnm.Print_Area" localSheetId="20">'1.4.4, 1.4.8, 1.4.12 '!$A$1:$O$49</definedName>
    <definedName name="_xlnm.Print_Area" localSheetId="21">'1.4.5, 1.4.9, 1.4.13 '!$A$1:$O$38</definedName>
    <definedName name="_xlnm.Print_Area" localSheetId="22">'2.2.1, 2.2.2 '!$A$1:$O$24</definedName>
    <definedName name="_xlnm.Print_Area" localSheetId="23">'2.2.3, 2.2.4, 2.2.5'!$A$1:$O$37</definedName>
    <definedName name="_xlnm.Print_Area" localSheetId="24">'2.2.6, 2.2.7, 2.2.8 '!$A$1:$O$40</definedName>
    <definedName name="_xlnm.Print_Area" localSheetId="25">'3.1.1'!$A$1:$O$18</definedName>
    <definedName name="_xlnm.Print_Area" localSheetId="26">'3.1.2'!$A$1:$O$18</definedName>
    <definedName name="_xlnm.Print_Area" localSheetId="27">'3.1.3'!$A$1:$O$22</definedName>
    <definedName name="_xlnm.Print_Area" localSheetId="28">'3.1.4'!$A$1:$O$11</definedName>
    <definedName name="_xlnm.Print_Area" localSheetId="29">'3.1.5'!$A$1:$O$22</definedName>
    <definedName name="_xlnm.Print_Area" localSheetId="30">'3.1.6'!$A$1:$O$9</definedName>
    <definedName name="_xlnm.Print_Area" localSheetId="31">'3.1.7'!$A$1:$O$22</definedName>
    <definedName name="_xlnm.Print_Area" localSheetId="0">Content!$A$1:$D$48</definedName>
    <definedName name="_xlnm.Print_Titles" localSheetId="18">'1.4.2, 1.4.6, 1.4.10 '!$1:$6</definedName>
  </definedNames>
  <calcPr calcId="152511"/>
</workbook>
</file>

<file path=xl/calcChain.xml><?xml version="1.0" encoding="utf-8"?>
<calcChain xmlns="http://schemas.openxmlformats.org/spreadsheetml/2006/main">
  <c r="N35" i="295" l="1"/>
  <c r="N22" i="295"/>
  <c r="N9" i="295"/>
  <c r="D59" i="289" l="1"/>
  <c r="D58" i="289"/>
  <c r="D57" i="289"/>
  <c r="D56" i="289"/>
  <c r="D55" i="289"/>
  <c r="D54" i="289"/>
  <c r="D53" i="289"/>
  <c r="J14" i="288" l="1"/>
  <c r="E14" i="288"/>
  <c r="J13" i="288"/>
  <c r="E13" i="288"/>
  <c r="J12" i="288"/>
  <c r="E12" i="288"/>
  <c r="J11" i="288"/>
  <c r="E11" i="288"/>
  <c r="J10" i="288"/>
  <c r="E10" i="288"/>
  <c r="J9" i="288"/>
  <c r="E9" i="288"/>
  <c r="J8" i="288"/>
  <c r="E8" i="288"/>
  <c r="J7" i="288"/>
  <c r="E7" i="288"/>
  <c r="J6" i="288"/>
  <c r="E6" i="288"/>
  <c r="J17" i="284" l="1"/>
  <c r="E17" i="284"/>
  <c r="J16" i="284"/>
  <c r="E16" i="284"/>
  <c r="J14" i="284"/>
  <c r="J13" i="284"/>
  <c r="J11" i="284"/>
  <c r="J10" i="284"/>
  <c r="J8" i="284"/>
  <c r="J7" i="284"/>
  <c r="J17" i="283"/>
  <c r="J16" i="283"/>
  <c r="J14" i="283"/>
  <c r="J13" i="283"/>
  <c r="J11" i="283"/>
  <c r="J10" i="283"/>
  <c r="J8" i="283"/>
  <c r="J7" i="283"/>
  <c r="J25" i="282"/>
  <c r="E25" i="282"/>
  <c r="J24" i="282"/>
  <c r="E24" i="282"/>
  <c r="J23" i="282"/>
  <c r="E23" i="282"/>
  <c r="J22" i="282"/>
  <c r="E22" i="282"/>
  <c r="J21" i="282"/>
  <c r="E21" i="282"/>
  <c r="J20" i="282"/>
  <c r="E20" i="282"/>
  <c r="J19" i="282"/>
  <c r="E19" i="282"/>
  <c r="J18" i="282"/>
  <c r="E18" i="282"/>
  <c r="J17" i="282"/>
  <c r="E17" i="282"/>
  <c r="J15" i="282"/>
  <c r="E15" i="282"/>
  <c r="J14" i="282"/>
  <c r="E14" i="282"/>
  <c r="J13" i="282"/>
  <c r="E13" i="282"/>
  <c r="J12" i="282"/>
  <c r="E12" i="282"/>
  <c r="J11" i="282"/>
  <c r="E11" i="282"/>
  <c r="J10" i="282"/>
  <c r="E10" i="282"/>
  <c r="J9" i="282"/>
  <c r="E9" i="282"/>
  <c r="J8" i="282"/>
  <c r="E8" i="282"/>
  <c r="J7" i="282"/>
  <c r="E7" i="282"/>
  <c r="L20" i="274" l="1"/>
  <c r="J20" i="274"/>
  <c r="L9" i="274"/>
  <c r="J9" i="274"/>
  <c r="N21" i="273"/>
  <c r="N42" i="265" l="1"/>
  <c r="M42" i="265"/>
  <c r="L42" i="265"/>
  <c r="K42" i="265"/>
  <c r="J42" i="265" s="1"/>
  <c r="I42" i="265"/>
  <c r="H42" i="265"/>
  <c r="G42" i="265"/>
  <c r="E42" i="265" s="1"/>
  <c r="J41" i="265"/>
  <c r="E41" i="265"/>
  <c r="J40" i="265"/>
  <c r="E40" i="265"/>
  <c r="J39" i="265"/>
  <c r="E39" i="265"/>
  <c r="N32" i="265"/>
  <c r="M32" i="265"/>
  <c r="L32" i="265"/>
  <c r="K32" i="265"/>
  <c r="J32" i="265"/>
  <c r="E32" i="265"/>
  <c r="C32" i="265"/>
  <c r="B32" i="265"/>
  <c r="J31" i="265"/>
  <c r="E31" i="265"/>
  <c r="J30" i="265"/>
  <c r="E30" i="265"/>
  <c r="J29" i="265"/>
  <c r="E29" i="265"/>
  <c r="J28" i="265"/>
  <c r="E28" i="265"/>
  <c r="J27" i="265"/>
  <c r="E27" i="265"/>
  <c r="J26" i="265"/>
  <c r="E26" i="265"/>
  <c r="J25" i="265"/>
  <c r="E25" i="265"/>
  <c r="N23" i="265"/>
  <c r="M23" i="265"/>
  <c r="L23" i="265"/>
  <c r="K23" i="265"/>
  <c r="J23" i="265" s="1"/>
  <c r="E23" i="265"/>
  <c r="C23" i="265"/>
  <c r="B23" i="265"/>
  <c r="J22" i="265"/>
  <c r="E22" i="265"/>
  <c r="J21" i="265"/>
  <c r="E21" i="265"/>
  <c r="J20" i="265"/>
  <c r="E20" i="265"/>
  <c r="J19" i="265"/>
  <c r="E19" i="265"/>
  <c r="J18" i="265"/>
  <c r="E18" i="265"/>
  <c r="J17" i="265"/>
  <c r="E17" i="265"/>
  <c r="J16" i="265"/>
  <c r="E16" i="265"/>
  <c r="N14" i="265"/>
  <c r="J14" i="265" s="1"/>
  <c r="M14" i="265"/>
  <c r="L14" i="265"/>
  <c r="K14" i="265"/>
  <c r="C14" i="265"/>
  <c r="B14" i="265"/>
  <c r="J13" i="265"/>
  <c r="J12" i="265"/>
  <c r="J11" i="265"/>
  <c r="J10" i="265"/>
  <c r="J9" i="265"/>
  <c r="J8" i="265"/>
  <c r="J7" i="265"/>
  <c r="N32" i="264"/>
  <c r="M32" i="264"/>
  <c r="L32" i="264"/>
  <c r="K32" i="264"/>
  <c r="J32" i="264"/>
  <c r="I32" i="264"/>
  <c r="H32" i="264"/>
  <c r="G32" i="264"/>
  <c r="E32" i="264"/>
  <c r="B32" i="264"/>
  <c r="J31" i="264"/>
  <c r="E31" i="264"/>
  <c r="J30" i="264"/>
  <c r="E30" i="264"/>
  <c r="J29" i="264"/>
  <c r="E29" i="264"/>
  <c r="J28" i="264"/>
  <c r="E28" i="264"/>
  <c r="J27" i="264"/>
  <c r="E27" i="264"/>
  <c r="J26" i="264"/>
  <c r="E26" i="264"/>
  <c r="J25" i="264"/>
  <c r="E25" i="264"/>
  <c r="N23" i="264"/>
  <c r="M23" i="264"/>
  <c r="L23" i="264"/>
  <c r="K23" i="264"/>
  <c r="J23" i="264"/>
  <c r="H23" i="264"/>
  <c r="G23" i="264"/>
  <c r="B23" i="264"/>
  <c r="J22" i="264"/>
  <c r="J21" i="264"/>
  <c r="J20" i="264"/>
  <c r="J19" i="264"/>
  <c r="J18" i="264"/>
  <c r="J17" i="264"/>
  <c r="J16" i="264"/>
  <c r="N14" i="264"/>
  <c r="M14" i="264"/>
  <c r="J14" i="264" s="1"/>
  <c r="L14" i="264"/>
  <c r="K14" i="264"/>
  <c r="H14" i="264"/>
  <c r="G14" i="264"/>
  <c r="B14" i="264"/>
  <c r="J13" i="264"/>
  <c r="J12" i="264"/>
  <c r="J11" i="264"/>
  <c r="J10" i="264"/>
  <c r="J9" i="264"/>
  <c r="J8" i="264"/>
  <c r="J7" i="264"/>
  <c r="J8" i="263"/>
  <c r="E8" i="263"/>
  <c r="J7" i="263"/>
  <c r="E7" i="263"/>
  <c r="J6" i="263"/>
  <c r="E6" i="263"/>
  <c r="K18" i="262" l="1"/>
  <c r="K17" i="262"/>
  <c r="K16" i="262"/>
  <c r="K15" i="262"/>
  <c r="K14" i="262"/>
  <c r="K13" i="262"/>
  <c r="K12" i="262"/>
  <c r="K11" i="262"/>
  <c r="K10" i="262"/>
  <c r="K9" i="262"/>
  <c r="K8" i="262"/>
  <c r="K7" i="262"/>
  <c r="K6" i="262"/>
  <c r="J34" i="261"/>
  <c r="J33" i="261"/>
  <c r="J32" i="261"/>
  <c r="J31" i="261"/>
  <c r="J30" i="261"/>
  <c r="J29" i="261"/>
  <c r="J28" i="261"/>
  <c r="J26" i="261"/>
  <c r="J25" i="261"/>
  <c r="J23" i="261"/>
  <c r="J22" i="261"/>
  <c r="J21" i="261"/>
  <c r="J20" i="261"/>
  <c r="J19" i="261"/>
  <c r="J18" i="261"/>
  <c r="J16" i="261"/>
  <c r="J15" i="261"/>
  <c r="J13" i="261"/>
  <c r="J12" i="261"/>
  <c r="J11" i="261"/>
  <c r="J10" i="261"/>
  <c r="J9" i="261"/>
  <c r="J8" i="261"/>
  <c r="J7" i="261"/>
  <c r="J6" i="261"/>
  <c r="J15" i="260"/>
  <c r="J14" i="260"/>
  <c r="J13" i="260"/>
  <c r="J12" i="260"/>
  <c r="J11" i="260"/>
  <c r="J10" i="260"/>
  <c r="J9" i="260"/>
  <c r="J8" i="260"/>
  <c r="J7" i="260"/>
  <c r="J6" i="260"/>
  <c r="J7" i="259"/>
  <c r="J8" i="259"/>
  <c r="J9" i="259"/>
  <c r="J10" i="259"/>
  <c r="J11" i="259"/>
  <c r="J12" i="259"/>
  <c r="J13" i="259"/>
  <c r="J14" i="259"/>
  <c r="J15" i="259"/>
  <c r="J16" i="259"/>
  <c r="J17" i="259"/>
  <c r="J18" i="259"/>
  <c r="J19" i="259"/>
  <c r="J20" i="259"/>
  <c r="J21" i="259"/>
  <c r="J22" i="259"/>
  <c r="J23" i="259"/>
  <c r="J24" i="259"/>
  <c r="J25" i="259"/>
  <c r="J26" i="259"/>
  <c r="J27" i="259"/>
  <c r="J28" i="259"/>
  <c r="J29" i="259"/>
  <c r="J30" i="259"/>
  <c r="J29" i="258"/>
  <c r="J28" i="258"/>
  <c r="J27" i="258"/>
  <c r="J26" i="258"/>
  <c r="J25" i="258"/>
  <c r="J24" i="258"/>
  <c r="J23" i="258"/>
  <c r="J22" i="258"/>
  <c r="J21" i="258"/>
  <c r="J20" i="258"/>
  <c r="J19" i="258"/>
  <c r="J18" i="258"/>
  <c r="J17" i="258"/>
  <c r="J16" i="258"/>
  <c r="J15" i="258"/>
  <c r="J14" i="258"/>
  <c r="J13" i="258"/>
  <c r="J12" i="258"/>
  <c r="J11" i="258"/>
  <c r="J10" i="258"/>
  <c r="J9" i="258"/>
  <c r="J8" i="258"/>
  <c r="J7" i="258"/>
  <c r="J6" i="258"/>
  <c r="E8" i="256" l="1"/>
  <c r="E7" i="256"/>
  <c r="J21" i="255"/>
  <c r="J20" i="255"/>
  <c r="J19" i="255"/>
  <c r="J17" i="255"/>
  <c r="J16" i="255"/>
  <c r="J15" i="255"/>
  <c r="J13" i="255"/>
  <c r="J12" i="255"/>
  <c r="J11" i="255"/>
  <c r="J9" i="255"/>
  <c r="J8" i="255"/>
  <c r="J7" i="255"/>
  <c r="J10" i="254"/>
  <c r="J9" i="254"/>
  <c r="J8" i="254"/>
  <c r="J7" i="254"/>
  <c r="J21" i="253"/>
  <c r="J20" i="253"/>
  <c r="J19" i="253"/>
  <c r="J17" i="253"/>
  <c r="J16" i="253"/>
  <c r="J15" i="253"/>
  <c r="J13" i="253"/>
  <c r="J12" i="253"/>
  <c r="J11" i="253"/>
  <c r="J9" i="253"/>
  <c r="J8" i="253"/>
  <c r="J7" i="253"/>
</calcChain>
</file>

<file path=xl/sharedStrings.xml><?xml version="1.0" encoding="utf-8"?>
<sst xmlns="http://schemas.openxmlformats.org/spreadsheetml/2006/main" count="2046" uniqueCount="819">
  <si>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</si>
  <si>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</si>
  <si>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</si>
  <si>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</si>
  <si>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</si>
  <si>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اعداد القادمون والمغادرون حسب اقليم المغادرة والوصول</t>
  </si>
  <si>
    <t>ربع 1</t>
  </si>
  <si>
    <t>البيان</t>
  </si>
  <si>
    <t>ربع 4</t>
  </si>
  <si>
    <t>الأرقام القياسية لتكاليف الانشاءات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</si>
  <si>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</si>
  <si>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</si>
  <si>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</si>
  <si>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</si>
  <si>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</si>
  <si>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</si>
  <si>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</si>
  <si>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</si>
  <si>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</si>
  <si>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</si>
  <si>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</si>
  <si>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</si>
  <si>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</si>
  <si>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</si>
  <si>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</si>
  <si>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</si>
  <si>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</si>
  <si>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</si>
  <si>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</si>
  <si>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</si>
  <si>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</si>
  <si>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</si>
  <si>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</si>
  <si>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</si>
  <si>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</si>
  <si>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</si>
  <si>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</si>
  <si>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</si>
  <si>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</si>
  <si>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</si>
  <si>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</si>
  <si>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</si>
  <si>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</si>
  <si>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</si>
  <si>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</si>
  <si>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</si>
  <si>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</si>
  <si>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</si>
  <si>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</si>
  <si>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</si>
  <si>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</si>
  <si>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</si>
  <si>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</si>
  <si>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</si>
  <si>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</si>
  <si>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</si>
  <si>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</si>
  <si>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</si>
  <si>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</si>
  <si>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</si>
  <si>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</si>
  <si>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</si>
  <si>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</si>
  <si>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</si>
  <si>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</si>
  <si>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</si>
  <si>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</si>
  <si>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</si>
  <si>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</si>
  <si>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</si>
  <si>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</si>
  <si>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</si>
  <si>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</si>
  <si>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</si>
  <si>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</si>
  <si>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</si>
  <si>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أخرى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</si>
  <si>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</si>
  <si>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</si>
  <si>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</si>
  <si>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</si>
  <si>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</si>
  <si>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</si>
  <si>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</si>
  <si>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</si>
  <si>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</si>
  <si>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</si>
  <si>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</si>
  <si>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</si>
  <si>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</si>
  <si>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</si>
  <si>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</si>
  <si>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</si>
  <si>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</si>
  <si>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</si>
  <si>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</si>
  <si>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</si>
  <si>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</si>
  <si>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</si>
  <si>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</si>
  <si>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</si>
  <si>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</si>
  <si>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</si>
  <si>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</si>
  <si>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</si>
  <si>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</si>
  <si>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</si>
  <si>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</si>
  <si>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</si>
  <si>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</si>
  <si>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</si>
  <si>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</si>
  <si>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</si>
  <si>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</si>
  <si>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</si>
  <si>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</si>
  <si>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</si>
  <si>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</si>
  <si>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</si>
  <si>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</si>
  <si>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</si>
  <si>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</si>
  <si>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مجموع الورادات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</si>
  <si>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</si>
  <si>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</si>
  <si>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</si>
  <si>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</si>
  <si>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</si>
  <si>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</si>
  <si>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</si>
  <si>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</si>
  <si>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</si>
  <si>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</si>
  <si>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</si>
  <si>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</si>
  <si>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</si>
  <si>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</si>
  <si>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</si>
  <si>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</si>
  <si>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</si>
  <si>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</si>
  <si>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</si>
  <si>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</si>
  <si>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</si>
  <si>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</si>
  <si>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</si>
  <si>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</si>
  <si>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</si>
  <si>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</si>
  <si>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</si>
  <si>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</si>
  <si>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</si>
  <si>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</si>
  <si>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</si>
  <si>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</si>
  <si>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</si>
  <si>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</si>
  <si>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</si>
  <si>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</si>
  <si>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</si>
  <si>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</si>
  <si>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</si>
  <si>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</si>
  <si>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</si>
  <si>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</si>
  <si>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</si>
  <si>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</si>
  <si>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</si>
  <si>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</si>
  <si>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</si>
  <si>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</si>
  <si>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</si>
  <si>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</si>
  <si>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</si>
  <si>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</si>
  <si>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</si>
  <si>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</si>
  <si>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</si>
  <si>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</si>
  <si>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</si>
  <si>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</si>
  <si>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</si>
  <si>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</si>
  <si>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</si>
  <si>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</si>
  <si>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</si>
  <si>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</si>
  <si>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</si>
  <si>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</si>
  <si>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</si>
  <si>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</si>
  <si>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</si>
  <si>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</si>
  <si>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</si>
  <si>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</si>
  <si>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</si>
  <si>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</si>
  <si>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</si>
  <si>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</si>
  <si>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</si>
  <si>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</si>
  <si>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</si>
  <si>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</si>
  <si>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</si>
  <si>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</si>
  <si>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</si>
  <si>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</si>
  <si>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</si>
  <si>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</si>
  <si>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</si>
  <si>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</si>
  <si>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</si>
  <si>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</si>
  <si>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</si>
  <si>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</si>
  <si>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</si>
  <si>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الولايات المتحدة الأمريكية</t>
  </si>
  <si>
    <t>مملكة البحرين</t>
  </si>
  <si>
    <t>هولندا</t>
  </si>
  <si>
    <t>منطقة الظفرة</t>
  </si>
  <si>
    <t>أسلحة وذخائر، أجزاؤها ولوازمها</t>
  </si>
  <si>
    <t>الكونغو</t>
  </si>
  <si>
    <t>إحصاءات البنوك</t>
  </si>
  <si>
    <t>الظفرة</t>
  </si>
  <si>
    <t>عدد رخص البناء الصادرة حسب استخدام المبنى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</si>
  <si>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</si>
  <si>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</si>
  <si>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</si>
  <si>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</si>
  <si>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</si>
  <si>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</si>
  <si>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t>المصدر: دائرة التعليم والمعرفة</t>
  </si>
  <si>
    <t>Region</t>
  </si>
  <si>
    <t>Source: Department of Education and Knowledge</t>
  </si>
  <si>
    <t>Total</t>
  </si>
  <si>
    <t>(درجة مئوية)</t>
  </si>
  <si>
    <t>(Degrees celcious)</t>
  </si>
  <si>
    <t>Item</t>
  </si>
  <si>
    <t>Abu Dhabi Region</t>
  </si>
  <si>
    <t>متوسط درجة الحرارة العظمى</t>
  </si>
  <si>
    <t>Average Maximum Tempurature</t>
  </si>
  <si>
    <t>متوسط درجة الحرارة الصغرى</t>
  </si>
  <si>
    <t>Average Minimum Tempurature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</si>
  <si>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</si>
  <si>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</si>
  <si>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</si>
  <si>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</si>
  <si>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</si>
  <si>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</si>
  <si>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</si>
  <si>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</si>
  <si>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</si>
  <si>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</si>
  <si>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</si>
  <si>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</si>
  <si>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</si>
  <si>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</si>
  <si>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</si>
  <si>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</si>
  <si>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</si>
  <si>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</si>
  <si>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</si>
  <si>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</si>
  <si>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</si>
  <si>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</si>
  <si>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t>(هيكتوباسكال)</t>
  </si>
  <si>
    <t>(Hectopascal)</t>
  </si>
  <si>
    <t>متوسط الضغط الجوي</t>
  </si>
  <si>
    <t>Average Atmospheric pressure</t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</si>
  <si>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</si>
  <si>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</si>
  <si>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</si>
  <si>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</si>
  <si>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</si>
  <si>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</si>
  <si>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</si>
  <si>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</si>
  <si>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</si>
  <si>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</si>
  <si>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</si>
  <si>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</si>
  <si>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</si>
  <si>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</si>
  <si>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</si>
  <si>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</si>
  <si>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</si>
  <si>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</si>
  <si>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</si>
  <si>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</si>
  <si>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</si>
  <si>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t xml:space="preserve">Al Dhafra Region </t>
  </si>
  <si>
    <t xml:space="preserve">Al Ain Region </t>
  </si>
  <si>
    <t>Gender</t>
  </si>
  <si>
    <t>Males</t>
  </si>
  <si>
    <t>Females</t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</si>
  <si>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</si>
  <si>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</si>
  <si>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</si>
  <si>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</si>
  <si>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</si>
  <si>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</si>
  <si>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</si>
  <si>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</si>
  <si>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</si>
  <si>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</si>
  <si>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</si>
  <si>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</si>
  <si>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</si>
  <si>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</si>
  <si>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</si>
  <si>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</si>
  <si>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</si>
  <si>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</si>
  <si>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</si>
  <si>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</si>
  <si>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</si>
  <si>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</si>
  <si>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</si>
  <si>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</si>
  <si>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</si>
  <si>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</si>
  <si>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</si>
  <si>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</si>
  <si>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</si>
  <si>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</si>
  <si>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</si>
  <si>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</si>
  <si>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</si>
  <si>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</si>
  <si>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</si>
  <si>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</si>
  <si>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</si>
  <si>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</si>
  <si>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</si>
  <si>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</si>
  <si>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</si>
  <si>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</si>
  <si>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</si>
  <si>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</si>
  <si>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</si>
  <si>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</si>
  <si>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</si>
  <si>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</si>
  <si>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</si>
  <si>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</si>
  <si>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</si>
  <si>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</si>
  <si>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</si>
  <si>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</si>
  <si>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</si>
  <si>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</si>
  <si>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</si>
  <si>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</si>
  <si>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</si>
  <si>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</si>
  <si>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</si>
  <si>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</si>
  <si>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</si>
  <si>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</si>
  <si>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</si>
  <si>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</si>
  <si>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</si>
  <si>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</si>
  <si>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</si>
  <si>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</si>
  <si>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</si>
  <si>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</si>
  <si>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</si>
  <si>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</si>
  <si>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</si>
  <si>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</si>
  <si>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</si>
  <si>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</si>
  <si>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</si>
  <si>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</si>
  <si>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</si>
  <si>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</si>
  <si>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</si>
  <si>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</si>
  <si>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</si>
  <si>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</si>
  <si>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</si>
  <si>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</si>
  <si>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</si>
  <si>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</si>
  <si>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</si>
  <si>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</si>
  <si>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</si>
  <si>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</si>
  <si>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</si>
  <si>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</si>
  <si>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</si>
  <si>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Others</t>
  </si>
  <si>
    <t>Europe</t>
  </si>
  <si>
    <t>South America</t>
  </si>
  <si>
    <t>Australia</t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</si>
  <si>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</si>
  <si>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</si>
  <si>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</si>
  <si>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</si>
  <si>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</si>
  <si>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</si>
  <si>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</si>
  <si>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t xml:space="preserve"> الناتج المحلي الإجمالي حسب القطاعات المؤسسية بالأسعار الجارية والثابتة</t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</si>
  <si>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</si>
  <si>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</si>
  <si>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</si>
  <si>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</si>
  <si>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</si>
  <si>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</si>
  <si>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</si>
  <si>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</si>
  <si>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t>Impots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</si>
  <si>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</si>
  <si>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</si>
  <si>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</si>
  <si>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</si>
  <si>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</si>
  <si>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</si>
  <si>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</si>
  <si>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</si>
  <si>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</si>
  <si>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</si>
  <si>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</si>
  <si>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</si>
  <si>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</si>
  <si>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</si>
  <si>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</si>
  <si>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</si>
  <si>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</si>
  <si>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</si>
  <si>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</si>
  <si>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</si>
  <si>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</si>
  <si>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</si>
  <si>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Non-oil expots</t>
  </si>
  <si>
    <t>Non-oil expots Total</t>
  </si>
  <si>
    <t>Re-exports Total</t>
  </si>
  <si>
    <t>Africa</t>
  </si>
  <si>
    <t>Asia</t>
  </si>
  <si>
    <t>Australia and Oceania</t>
  </si>
  <si>
    <t>Northern America</t>
  </si>
  <si>
    <t>Impots Total</t>
  </si>
  <si>
    <t>Non-oil exports Total</t>
  </si>
  <si>
    <t>يرجى العلم بأن الدول تختلف من ربع لربع</t>
  </si>
  <si>
    <t>United States of America</t>
  </si>
  <si>
    <t>Saudi Arabia</t>
  </si>
  <si>
    <t>Japan</t>
  </si>
  <si>
    <t>France</t>
  </si>
  <si>
    <t>China</t>
  </si>
  <si>
    <t>India</t>
  </si>
  <si>
    <t>Congo</t>
  </si>
  <si>
    <t>United Kingdom</t>
  </si>
  <si>
    <t>Germany</t>
  </si>
  <si>
    <t>Oman</t>
  </si>
  <si>
    <t>Netherlands</t>
  </si>
  <si>
    <t>Kuwait</t>
  </si>
  <si>
    <t>Kingdom of Bahrain</t>
  </si>
  <si>
    <t>Jordan</t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</si>
  <si>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</si>
  <si>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</si>
  <si>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</si>
  <si>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</si>
  <si>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</si>
  <si>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</si>
  <si>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</si>
  <si>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</si>
  <si>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</si>
  <si>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</si>
  <si>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</si>
  <si>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</si>
  <si>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</si>
  <si>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</si>
  <si>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</si>
  <si>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</si>
  <si>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</si>
  <si>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</si>
  <si>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</si>
  <si>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</si>
  <si>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</si>
  <si>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</si>
  <si>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</si>
  <si>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جداول النشرة الإحصائية ربع السنوية</t>
  </si>
  <si>
    <t>الأرقام القياسيه حسب النشاط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</si>
  <si>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</si>
  <si>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</si>
  <si>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</si>
  <si>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</si>
  <si>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</si>
  <si>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</si>
  <si>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</si>
  <si>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</si>
  <si>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 xml:space="preserve"> Gross Domestic Product by sectors at current and constant prices</t>
  </si>
  <si>
    <t>Industrial Production Index (IPI)</t>
  </si>
  <si>
    <t>Construction Cost Index</t>
  </si>
  <si>
    <t>Monthly Consumer Price Index</t>
  </si>
  <si>
    <t>Number of Permits Issued by Building Usage and Region</t>
  </si>
  <si>
    <t>Occupancy rate in Hotel Establishments</t>
  </si>
  <si>
    <t xml:space="preserve">Guests of Hotel Establishments by nationality </t>
  </si>
  <si>
    <t xml:space="preserve">Air Passengers Arrivals and Departures by Region </t>
  </si>
  <si>
    <t>Air Transport of Goods by Airport</t>
  </si>
  <si>
    <t>Key Statistics of the Abu Dhabi Securities Market</t>
  </si>
  <si>
    <t>Banks Statistics</t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</si>
  <si>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</si>
  <si>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</si>
  <si>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>ربع 3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3</t>
    </r>
  </si>
  <si>
    <r>
      <t>ربع 4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4</t>
    </r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</si>
  <si>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</si>
  <si>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</si>
  <si>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</si>
  <si>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</si>
  <si>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</si>
  <si>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</si>
  <si>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t>Quarterly statistical bulletin tables</t>
  </si>
  <si>
    <r>
      <t xml:space="preserve">ربع 2
</t>
    </r>
    <r>
      <rPr>
        <b/>
        <sz val="10"/>
        <color theme="0"/>
        <rFont val="Tahoma"/>
        <family val="2"/>
      </rPr>
      <t>Q 2</t>
    </r>
  </si>
  <si>
    <t>1.3.2</t>
  </si>
  <si>
    <t>1.3.3</t>
  </si>
  <si>
    <t>1.3.10</t>
  </si>
  <si>
    <t xml:space="preserve"> إحصاءات عدد الرخص التجارية الجديدة والمجددة والملغية</t>
  </si>
  <si>
    <t>Number of New, Renewed and Canceled commercial licenses</t>
  </si>
  <si>
    <r>
      <rPr>
        <b/>
        <sz val="11"/>
        <color rgb="FF105663"/>
        <rFont val="Tahoma"/>
        <family val="2"/>
      </rPr>
      <t xml:space="preserve"> جدول 1.3.1  </t>
    </r>
    <r>
      <rPr>
        <b/>
        <sz val="11"/>
        <color theme="1" tint="0.34998626667073579"/>
        <rFont val="Tahoma"/>
        <family val="2"/>
      </rPr>
      <t>إحص</t>
    </r>
    <r>
      <rPr>
        <b/>
        <sz val="11"/>
        <color rgb="FF595959"/>
        <rFont val="Tahoma"/>
        <family val="2"/>
      </rPr>
      <t>اءات عدد الرخص التجارية الجديد</t>
    </r>
    <r>
      <rPr>
        <b/>
        <sz val="11"/>
        <color theme="1" tint="0.34998626667073579"/>
        <rFont val="Tahoma"/>
        <family val="2"/>
      </rPr>
      <t>ة والمجددة والملغية</t>
    </r>
  </si>
  <si>
    <r>
      <rPr>
        <b/>
        <sz val="11"/>
        <color rgb="FF105663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Number of new, renewed and canceled commercial licenses</t>
    </r>
  </si>
  <si>
    <t>Indicators</t>
  </si>
  <si>
    <t>عدد الرخص التجارية الجديدة المسجلة</t>
  </si>
  <si>
    <t>Number of registered new  business licenses</t>
  </si>
  <si>
    <t>عدد الرخص التجارية المجددة</t>
  </si>
  <si>
    <t>Number of renewed business licenses</t>
  </si>
  <si>
    <t>عدد الرخص التجارية الملغية</t>
  </si>
  <si>
    <t>Number of canceled  business licenses</t>
  </si>
  <si>
    <t>المصدر: دائرة التنمية الاقتصادية</t>
  </si>
  <si>
    <t>Source: Department of Economic Development</t>
  </si>
  <si>
    <r>
      <rPr>
        <b/>
        <sz val="11"/>
        <color rgb="FF106169"/>
        <rFont val="Tahoma"/>
        <family val="2"/>
      </rPr>
      <t xml:space="preserve"> جدول  1.3.2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والإقليم
</t>
    </r>
    <r>
      <rPr>
        <b/>
        <sz val="11"/>
        <color rgb="FF105663"/>
        <rFont val="Calibri"/>
        <family val="2"/>
        <scheme val="minor"/>
      </rPr>
      <t/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</si>
  <si>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Permits Issued by Building Usage and Region</t>
    </r>
  </si>
  <si>
    <t xml:space="preserve">سكنية </t>
  </si>
  <si>
    <t>Residential</t>
  </si>
  <si>
    <t xml:space="preserve">تجارية </t>
  </si>
  <si>
    <t>Commercial</t>
  </si>
  <si>
    <t xml:space="preserve">صناعية </t>
  </si>
  <si>
    <t>Industrial</t>
  </si>
  <si>
    <t>مرافق عامة</t>
  </si>
  <si>
    <t>Public utilities</t>
  </si>
  <si>
    <t>زراعية</t>
  </si>
  <si>
    <t>Agricultural</t>
  </si>
  <si>
    <t>سكنية وتجارية</t>
  </si>
  <si>
    <t>Residential and commercial</t>
  </si>
  <si>
    <t>المصدر: بلديات مدينة أبوظبي ومدينة العين ومنطقة الظفرة</t>
  </si>
  <si>
    <t>Source:  The municipalities of Abu Dhabi, Al Ain and Dhafra</t>
  </si>
  <si>
    <t>ملاحظة: البيانات تشمل عدد رخص البناء الجديد و الإضافات فقط</t>
  </si>
  <si>
    <t>*Note: Data includes the number of new building permits and additions only</t>
  </si>
  <si>
    <r>
      <rPr>
        <b/>
        <sz val="11"/>
        <color rgb="FF106169"/>
        <rFont val="Tahoma"/>
        <family val="2"/>
      </rPr>
      <t xml:space="preserve">جدول 1.3.3  </t>
    </r>
    <r>
      <rPr>
        <b/>
        <sz val="11"/>
        <color rgb="FF595959"/>
        <rFont val="Tahoma"/>
        <family val="2"/>
      </rPr>
      <t>إحصاءات عدد المباني المنجزة حسب نوع الاستخدام</t>
    </r>
  </si>
  <si>
    <t>سكني</t>
  </si>
  <si>
    <t>سكني تجاري</t>
  </si>
  <si>
    <t>صناعي</t>
  </si>
  <si>
    <t>تجاري</t>
  </si>
  <si>
    <t>زراعي</t>
  </si>
  <si>
    <t xml:space="preserve">منطقة الظفرة </t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</si>
  <si>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 xml:space="preserve">  إحصاءات عدد الوحدات السكنية 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</si>
  <si>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rgb="FF595959"/>
        <rFont val="Tahoma"/>
        <family val="2"/>
      </rPr>
      <t xml:space="preserve">  Number of Residential Units</t>
    </r>
  </si>
  <si>
    <t>أبوظبي</t>
  </si>
  <si>
    <t>Abu Dhabi</t>
  </si>
  <si>
    <t>العين</t>
  </si>
  <si>
    <t>Al Ain</t>
  </si>
  <si>
    <t>Al Dhafra</t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</si>
  <si>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</si>
  <si>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</si>
  <si>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t>نسبة الإشغال (%)</t>
  </si>
  <si>
    <t>Occupancy rate (%)</t>
  </si>
  <si>
    <t xml:space="preserve">المصدر: دائرة الثقافة والسياحة </t>
  </si>
  <si>
    <t>Source: Department of Culture &amp; Tourism</t>
  </si>
  <si>
    <t>ذ</t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</si>
  <si>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</si>
  <si>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t xml:space="preserve">الإمارات </t>
  </si>
  <si>
    <t>UAE</t>
  </si>
  <si>
    <t xml:space="preserve">دول مجلس التعاون الخليجي </t>
  </si>
  <si>
    <t>GCC</t>
  </si>
  <si>
    <t xml:space="preserve">دول عربية أخرى </t>
  </si>
  <si>
    <t>Other Arab countries</t>
  </si>
  <si>
    <t xml:space="preserve">آسيا باستثناء الدول العربية </t>
  </si>
  <si>
    <t>Asia (excluding Arab countries)</t>
  </si>
  <si>
    <t>استراليا والمحيط الهادئ</t>
  </si>
  <si>
    <t>Australia and Asia Pacific</t>
  </si>
  <si>
    <t xml:space="preserve">أفريقيا باستثناء الدول العربية </t>
  </si>
  <si>
    <t>Africa (excluding Arab countries)</t>
  </si>
  <si>
    <t xml:space="preserve">أوروبا </t>
  </si>
  <si>
    <t xml:space="preserve">أمريكا الشمالية وأمريكا الجنوبية </t>
  </si>
  <si>
    <t>North and South America</t>
  </si>
  <si>
    <t xml:space="preserve">غير مبيّن </t>
  </si>
  <si>
    <t>Not mentioned</t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</si>
  <si>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</si>
  <si>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</si>
  <si>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t xml:space="preserve">القادمون </t>
  </si>
  <si>
    <t>Arrivals</t>
  </si>
  <si>
    <t>دول مجلس التعاون الخليجي</t>
  </si>
  <si>
    <t>GCC countries</t>
  </si>
  <si>
    <t>الدول العربية الأخرى</t>
  </si>
  <si>
    <t xml:space="preserve">Other Arab countries </t>
  </si>
  <si>
    <t>آسيا (باستثناء الدول العربية)</t>
  </si>
  <si>
    <t>Asia (except Arab)</t>
  </si>
  <si>
    <t>North America</t>
  </si>
  <si>
    <t>أمريكا اللاتينية</t>
  </si>
  <si>
    <t>أفريقيا (باستثناء الدول العربية)</t>
  </si>
  <si>
    <t>Africa (except Arab)</t>
  </si>
  <si>
    <t>أستراليا</t>
  </si>
  <si>
    <t xml:space="preserve">المغادرون </t>
  </si>
  <si>
    <t>Departures</t>
  </si>
  <si>
    <t>المصدر: شركة أبوظبي للمطارات / مطار أبوظبي الدولي</t>
  </si>
  <si>
    <t>Source: Abu Dhabi Airports Company /Abu Dhabi international airport</t>
  </si>
  <si>
    <t>ملاحظة: تستثني هذه البيانات المسافرين الذين واصلوا سفرياتهم على نفس الرحلة</t>
  </si>
  <si>
    <t>Note: This data excludes travelers who continue their travel on the same flight</t>
  </si>
  <si>
    <t xml:space="preserve">حركة الطائرات حسب المطار </t>
  </si>
  <si>
    <t>مطار أبوظبي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</si>
  <si>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</si>
  <si>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</si>
  <si>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</si>
  <si>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</si>
  <si>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</si>
  <si>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المصدر: شركة أبوظبي للمطارات</t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</si>
  <si>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</si>
  <si>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t>Abu Dhabi International Airport</t>
  </si>
  <si>
    <t>حركة نقل البضائع  بالطن ( وارد)</t>
  </si>
  <si>
    <t>Air Transport by freights in tons (import)</t>
  </si>
  <si>
    <t>حركة نقل البضائع  بالطن (صادر)</t>
  </si>
  <si>
    <t>Air Transport by freights in tons (export)</t>
  </si>
  <si>
    <t>Al Ain International Airport</t>
  </si>
  <si>
    <t>حركة نقل البضائع بالطن ( وارد)</t>
  </si>
  <si>
    <t>حركة نقل البضائع بالطن (صادر)</t>
  </si>
  <si>
    <t>حركة الطرود بالطن ( وارد)</t>
  </si>
  <si>
    <t>Air Transport by mail in tons (import)</t>
  </si>
  <si>
    <t>حركة الطرود بالطن ( صادر)</t>
  </si>
  <si>
    <t>Air Transport by mail in tons (export)</t>
  </si>
  <si>
    <t>المصدر شركة أبوظبي للمطارات</t>
  </si>
  <si>
    <t>Source: Abu Dhabi Airports Company</t>
  </si>
  <si>
    <r>
      <rPr>
        <b/>
        <sz val="11"/>
        <color rgb="FF105663"/>
        <rFont val="Tahoma"/>
        <family val="2"/>
      </rPr>
      <t>جدول 1.3.9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</si>
  <si>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t>عدد الشركات المحلية المدرجة</t>
  </si>
  <si>
    <t>Total listed domestic companies</t>
  </si>
  <si>
    <t>عدد الشركات الأجنبية المدرجة</t>
  </si>
  <si>
    <t>Total listed foreign companies</t>
  </si>
  <si>
    <t>القيمة السوقية (مليار درهم)</t>
  </si>
  <si>
    <t>Market capitalization (Billion AED)</t>
  </si>
  <si>
    <t>قيمة الأسهم المتداولة (مليار درهم)</t>
  </si>
  <si>
    <t>Value traded (Billion AED)</t>
  </si>
  <si>
    <t>معدل دوران الأسهم (%)
(عدد الأسهم المحلية المتداولة / عدد الأسهم المحلية المصدرة)</t>
  </si>
  <si>
    <t>Shares Turnover Ratio (%)
(No. of Domestic Traded Shares / No. of Domestic Issued shares)</t>
  </si>
  <si>
    <t>مؤشر سوق أبوظبي للأوراق المالية (نقطة)</t>
  </si>
  <si>
    <t>INDEX (Point)</t>
  </si>
  <si>
    <t xml:space="preserve">المصدر: سوق أبوظبي للاوراق المالية </t>
  </si>
  <si>
    <t>Source: Statistics Centre-Abu Dhabi, Abu Dhabi Securities Exchange-ADX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</si>
  <si>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1.3.10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</si>
  <si>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1.3.10  </t>
    </r>
    <r>
      <rPr>
        <b/>
        <sz val="11"/>
        <color rgb="FF595959"/>
        <rFont val="Tahoma"/>
        <family val="2"/>
      </rPr>
      <t>Banks Statistics</t>
    </r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</si>
  <si>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</si>
  <si>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</si>
  <si>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t>مليون درهم</t>
  </si>
  <si>
    <t>Million AED</t>
  </si>
  <si>
    <t>Type</t>
  </si>
  <si>
    <r>
      <t>إجمالي الفوائد المقبوضة</t>
    </r>
    <r>
      <rPr>
        <sz val="10"/>
        <color rgb="FFFF0000"/>
        <rFont val="Tahoma"/>
        <family val="2"/>
      </rPr>
      <t>**</t>
    </r>
  </si>
  <si>
    <r>
      <t>Gross interest received</t>
    </r>
    <r>
      <rPr>
        <sz val="9"/>
        <color rgb="FFFF0000"/>
        <rFont val="Arial"/>
        <family val="2"/>
      </rPr>
      <t>**</t>
    </r>
  </si>
  <si>
    <t>إجمالي الفوائد المدفوعة</t>
  </si>
  <si>
    <t>Gross interest paid</t>
  </si>
  <si>
    <t>صافي الفوائد للبنوك التجارية</t>
  </si>
  <si>
    <t>Net interest income of commercial banks</t>
  </si>
  <si>
    <t>صافي الدخل من البنوك الإسلامية</t>
  </si>
  <si>
    <t>Net interest income of Islamic banks</t>
  </si>
  <si>
    <t>صافي الدخل</t>
  </si>
  <si>
    <t>Total net interest earnings</t>
  </si>
  <si>
    <t>المصدر: مصرف الإمارات المركزي</t>
  </si>
  <si>
    <t>Source: Central Bank- UAE</t>
  </si>
  <si>
    <t>* تقديرات أولية</t>
  </si>
  <si>
    <t>** تتضمن الدخل من الفوائد والدخل من الاستثمار ومصاريف الفوائد</t>
  </si>
  <si>
    <t>** include the interest income, investmnet income and interest expense</t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</si>
  <si>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</si>
  <si>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</si>
  <si>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t>أنواع الدخل</t>
  </si>
  <si>
    <t>صافي الفوائد</t>
  </si>
  <si>
    <t>Interest Income</t>
  </si>
  <si>
    <t>دخل الاستثمار</t>
  </si>
  <si>
    <t>Investment Income</t>
  </si>
  <si>
    <t>دخول أخرى</t>
  </si>
  <si>
    <t>Other Income</t>
  </si>
  <si>
    <t>Total Income</t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</si>
  <si>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</si>
  <si>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</si>
  <si>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t>عدد العاملين</t>
  </si>
  <si>
    <t>Number of employees</t>
  </si>
  <si>
    <t>نصيب العامل من تعويضات العاملين (شهري، درهم)</t>
  </si>
  <si>
    <t>Average compensation per employee (monthly, Dirham)</t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</si>
  <si>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</si>
  <si>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</si>
  <si>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t>القرض الشخصي</t>
  </si>
  <si>
    <t>Personal Loans</t>
  </si>
  <si>
    <t>القرض التجاري</t>
  </si>
  <si>
    <t>Business Loans</t>
  </si>
  <si>
    <t>السحب على المكشوف</t>
  </si>
  <si>
    <t>Overdrafts</t>
  </si>
  <si>
    <t>إيصالات أمانة</t>
  </si>
  <si>
    <t>Trust Receipts</t>
  </si>
  <si>
    <t>القروض والسلف الأخرى</t>
  </si>
  <si>
    <t>Other Loans &amp; Advances</t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</si>
  <si>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</si>
  <si>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</si>
  <si>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t>التوفير</t>
  </si>
  <si>
    <t>Savings Deposit</t>
  </si>
  <si>
    <t>أكثر من سنة</t>
  </si>
  <si>
    <t>Over 1 Year</t>
  </si>
  <si>
    <t>سنة</t>
  </si>
  <si>
    <t>1 Year</t>
  </si>
  <si>
    <t>6 شهور</t>
  </si>
  <si>
    <t>6 Months</t>
  </si>
  <si>
    <t>3 شهور</t>
  </si>
  <si>
    <t>3 Months</t>
  </si>
  <si>
    <t>شهرين</t>
  </si>
  <si>
    <t>2 Months</t>
  </si>
  <si>
    <t>شهر</t>
  </si>
  <si>
    <t>1 Month</t>
  </si>
  <si>
    <t>حتى أسبوع</t>
  </si>
  <si>
    <t>Up to 7 Days</t>
  </si>
  <si>
    <r>
      <rPr>
        <b/>
        <sz val="11"/>
        <color rgb="FF106169"/>
        <rFont val="Tahoma"/>
        <family val="2"/>
      </rPr>
      <t>Table 1.3.3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Buildings Completion by Type of Usage</t>
    </r>
  </si>
  <si>
    <r>
      <t xml:space="preserve"> Table 1.3.8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</si>
  <si>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6169"/>
        <rFont val="Tahoma"/>
        <family val="2"/>
      </rPr>
      <t xml:space="preserve">Table 1.3.9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</si>
  <si>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والمسافرين حسب المطار</t>
    </r>
  </si>
  <si>
    <r>
      <rPr>
        <b/>
        <sz val="11"/>
        <color rgb="FF106169"/>
        <rFont val="Tahoma"/>
        <family val="2"/>
      </rPr>
      <t>Table 1.3.7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Aircraft Movement and passengers by Airport</t>
    </r>
  </si>
  <si>
    <t>Aircraft Movement by Airport</t>
  </si>
  <si>
    <t>Abu Dhabi international airport</t>
  </si>
  <si>
    <t>Al Ain international airport</t>
  </si>
  <si>
    <t>Transit</t>
  </si>
  <si>
    <r>
      <t>ربع 3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3</t>
    </r>
  </si>
  <si>
    <t>***بيانات العام الدراسي 2018-19</t>
  </si>
  <si>
    <t>*** Data for School Year 2018-19</t>
  </si>
  <si>
    <r>
      <t>ربع 4</t>
    </r>
    <r>
      <rPr>
        <b/>
        <sz val="10"/>
        <color rgb="FFFF0000"/>
        <rFont val="Tahoma"/>
        <family val="2"/>
      </rPr>
      <t>****</t>
    </r>
    <r>
      <rPr>
        <b/>
        <sz val="10"/>
        <color theme="0"/>
        <rFont val="Tahoma"/>
        <family val="2"/>
      </rPr>
      <t xml:space="preserve">
Q 4</t>
    </r>
  </si>
  <si>
    <t>**** ملاحظة: البيانات غير متوفرة من المصدر</t>
  </si>
  <si>
    <t>**** Note: Data unavailable from source</t>
  </si>
  <si>
    <t>الربع الرابع 2018</t>
  </si>
  <si>
    <t>Fourth quarter 2018</t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</si>
  <si>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</si>
  <si>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الرابع من عام 2018</t>
    </r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</si>
  <si>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 for the Fourth Quarter of 2018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</si>
  <si>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 for the Fourth Quarter of 2018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</si>
  <si>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 for the Fourth Quarter of 2018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</si>
  <si>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 for the Fourth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</si>
  <si>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 للربع الرابع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</si>
  <si>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 للربع الرابع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</si>
  <si>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 للربع الرابع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</si>
  <si>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 للربع الرابع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</si>
  <si>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 للربع الرابع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</si>
  <si>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 للربع الرابع من عام 2018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</si>
  <si>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 for the Fourth Quarter of 2018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</si>
  <si>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 for the Fourth Quarter of 2018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</si>
  <si>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 for the Fourth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</si>
  <si>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 للربع الرابع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</si>
  <si>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 للربع الرابع من عام 2018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</si>
  <si>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 for the Fourth Quarter of 2018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</si>
  <si>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 for the Fourth Quarter of 2018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</si>
  <si>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 for the Fourth Quarter of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</si>
  <si>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 للربع الرابع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</si>
  <si>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 للربع الرابع من عام 2018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</si>
  <si>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 for the Fourth Quarter of 2018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</si>
  <si>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 for the Fourth Quarter of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</si>
  <si>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الرابع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</si>
  <si>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الرابع من عام 2018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</si>
  <si>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 for the Fourth Quarter of 2018</t>
    </r>
  </si>
  <si>
    <t>النقل الجوي للبضائع حسب المطار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</si>
  <si>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متوسط هطول الأمطارحسب المنطقة للربع الرابع من عام 2018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</si>
  <si>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Average </t>
    </r>
    <r>
      <rPr>
        <b/>
        <sz val="11"/>
        <color rgb="FF595959"/>
        <rFont val="Tahoma"/>
        <family val="2"/>
      </rPr>
      <t>Rainfall Statistics by Region for the Fourth Quarter of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</si>
  <si>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الرابع من عام 2018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</si>
  <si>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 for the Fourth Quarter of 2018</t>
    </r>
  </si>
  <si>
    <r>
      <t xml:space="preserve">ربع 3 </t>
    </r>
    <r>
      <rPr>
        <b/>
        <sz val="10"/>
        <color theme="0"/>
        <rFont val="Tahoma"/>
        <family val="2"/>
      </rPr>
      <t xml:space="preserve">
Q 3</t>
    </r>
  </si>
  <si>
    <r>
      <t xml:space="preserve">ربع 4 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4</t>
    </r>
  </si>
  <si>
    <t>ربع 3
Q 3**</t>
  </si>
  <si>
    <t>ربع 4
Q 4**</t>
  </si>
  <si>
    <t xml:space="preserve">
**ملاحظة: الناتج المحلي الإجمالي الربع سنوي في الجدول اعلاه بعد عمل مقارنة معيارية مع نتائج الناتج المحلي الإجمالي السنوية النهائية للسنة المرجعية 2017 والتعديلات الموسميه.</t>
  </si>
  <si>
    <t xml:space="preserve">
** Note:  Quarterly GDP statistics in this table were benchmarked against the final annual GDP estimates for the 2017 reference year and after seasonal adjustments.</t>
  </si>
  <si>
    <t xml:space="preserve">تم تحديث على مجاميع السنوات من المصدر </t>
  </si>
  <si>
    <t>Updated totals of years from source</t>
  </si>
  <si>
    <t>إيطاليا</t>
  </si>
  <si>
    <t>Italy</t>
  </si>
  <si>
    <t>سويسرا</t>
  </si>
  <si>
    <t>Switzerland</t>
  </si>
  <si>
    <t>اليمن</t>
  </si>
  <si>
    <t>Yemen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</si>
  <si>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</si>
  <si>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* أولية</t>
  </si>
  <si>
    <t>*Preliminary</t>
  </si>
  <si>
    <t>*أولية</t>
  </si>
  <si>
    <r>
      <t xml:space="preserve"> </t>
    </r>
    <r>
      <rPr>
        <b/>
        <sz val="11"/>
        <color rgb="FF106169"/>
        <rFont val="Tahoma"/>
        <family val="2"/>
      </rPr>
      <t xml:space="preserve">جدول 1.3.5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عدد نزلاء المنشآت الفندقية حسب الجنسية </t>
    </r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</si>
  <si>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2018</t>
    </r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</si>
  <si>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Institutional sectors at current and constant prices</t>
    </r>
  </si>
  <si>
    <r>
      <rPr>
        <b/>
        <sz val="11"/>
        <color rgb="FF974706"/>
        <rFont val="Tahoma"/>
        <family val="2"/>
      </rPr>
      <t>Table 1.2.1</t>
    </r>
    <r>
      <rPr>
        <b/>
        <sz val="11"/>
        <color rgb="FF00B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Industrial Producer Price Index, (2012=100)</t>
    </r>
  </si>
  <si>
    <t>ملاحظة: تم التحديث على البيانات في شهر ابريل 2019</t>
  </si>
  <si>
    <t>Note: The data has been updated on April 2019</t>
  </si>
  <si>
    <t>بيانات 2015-2018 قد تم تحديثها وفقاً للمنهجية المحدثة لجمع البيانات من المصدر</t>
  </si>
  <si>
    <t xml:space="preserve">The 2015-2018 data has been updated according to the source’s updated data collection methodology </t>
  </si>
  <si>
    <t>بيانات 2014 غير قابلة للمقارنة لحين تعديل البيانات من المصدر</t>
  </si>
  <si>
    <t>Data for 2014 are not comparable until the data is modified from the source</t>
  </si>
  <si>
    <r>
      <rPr>
        <b/>
        <sz val="11"/>
        <color rgb="FFD6A461"/>
        <rFont val="Tahoma"/>
        <family val="2"/>
      </rPr>
      <t xml:space="preserve">Table 1.4.5 , 1.4.9, 1.4.13 </t>
    </r>
    <r>
      <rPr>
        <b/>
        <sz val="11"/>
        <color theme="1"/>
        <rFont val="Tahoma"/>
        <family val="2"/>
      </rPr>
      <t xml:space="preserve"> Statistics of foreign trade through the ports of Abu Dhabi Emirate by Broad Economic Categories (BEC)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</si>
  <si>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theme="1"/>
        <rFont val="Tahoma"/>
        <family val="2"/>
      </rPr>
      <t>إحصاءات التجارة الخارجية عبر منافذ إمارة ابوظبي حسب الفئات الاقتصادية الواسعة (BEC)</t>
    </r>
  </si>
  <si>
    <r>
      <rPr>
        <b/>
        <sz val="11"/>
        <color rgb="FFD6A461"/>
        <rFont val="Tahoma"/>
        <family val="2"/>
      </rPr>
      <t>Table 1.4.4 , 1.4.8, 1.4.12</t>
    </r>
    <r>
      <rPr>
        <b/>
        <sz val="11"/>
        <color theme="1"/>
        <rFont val="Tahoma"/>
        <family val="2"/>
      </rPr>
      <t xml:space="preserve">  Top trade partners through the ports of Abu Dhabi Emirate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</si>
  <si>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>أهم الشركاء التجاريين للتجارة الخارجية عبر منافذ إمارة أبوظبي</t>
    </r>
  </si>
  <si>
    <r>
      <rPr>
        <b/>
        <sz val="11"/>
        <color rgb="FFD6A461"/>
        <rFont val="Tahoma"/>
        <family val="2"/>
      </rPr>
      <t>Table 1.4.3 , 1.4.7, 1.4.11</t>
    </r>
    <r>
      <rPr>
        <b/>
        <sz val="11"/>
        <color theme="1"/>
        <rFont val="Tahoma"/>
        <family val="2"/>
      </rPr>
      <t xml:space="preserve">  Statistics of foreign trade through the ports of Abu Dhabi Emirate by continent </t>
    </r>
  </si>
  <si>
    <r>
      <rPr>
        <b/>
        <sz val="11"/>
        <color rgb="FFD6A461"/>
        <rFont val="Tahoma"/>
        <family val="2"/>
      </rPr>
      <t xml:space="preserve"> جدول 1.4.3, 1.4.7, 1.4.11</t>
    </r>
    <r>
      <rPr>
        <b/>
        <sz val="11"/>
        <color theme="1"/>
        <rFont val="Tahoma"/>
        <family val="2"/>
      </rPr>
      <t xml:space="preserve">  إحصاءات التجارة الخارجية السلعية غير النفطية عبر منافذ إمارة أبوظبي حسب القارة 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</si>
  <si>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theme="1"/>
        <rFont val="Tahoma"/>
        <family val="2"/>
      </rPr>
      <t>إحصاءات التحارة السلعية غير النفطية عبر منافذ إمارة أبوظبي حسب أقسام النظام المنسق</t>
    </r>
  </si>
  <si>
    <r>
      <rPr>
        <b/>
        <sz val="11"/>
        <color rgb="FFD6A461"/>
        <rFont val="Tahoma"/>
        <family val="2"/>
      </rPr>
      <t>Table 1.4.2 , 1.4.6, 1.4.10</t>
    </r>
    <r>
      <rPr>
        <b/>
        <sz val="11"/>
        <color theme="1"/>
        <rFont val="Tahoma"/>
        <family val="2"/>
      </rPr>
      <t xml:space="preserve">  Statistics of foreign trade through the ports of Abu Dhabi Emirate by sections of the Harmonized System (HS)</t>
    </r>
  </si>
  <si>
    <r>
      <rPr>
        <b/>
        <sz val="11"/>
        <color rgb="FFD6A461"/>
        <rFont val="Tahoma"/>
        <family val="2"/>
      </rPr>
      <t xml:space="preserve"> جدول 1.4.1</t>
    </r>
    <r>
      <rPr>
        <b/>
        <sz val="11"/>
        <color theme="1"/>
        <rFont val="Tahoma"/>
        <family val="2"/>
      </rPr>
      <t xml:space="preserve">  إحصاءات التجارة الخارجية عبر منافذ إمارة أبوظبي </t>
    </r>
  </si>
  <si>
    <r>
      <rPr>
        <b/>
        <sz val="11"/>
        <color rgb="FFD6A461"/>
        <rFont val="Tahoma"/>
        <family val="2"/>
      </rPr>
      <t>Table 1.4.1</t>
    </r>
    <r>
      <rPr>
        <b/>
        <sz val="11"/>
        <color theme="1"/>
        <rFont val="Tahoma"/>
        <family val="2"/>
      </rPr>
      <t xml:space="preserve"> Statistics of foreign trade through the ports of Abu Dhabi Emirate </t>
    </r>
  </si>
  <si>
    <t xml:space="preserve"> Industrial Producer Price Index</t>
  </si>
  <si>
    <t xml:space="preserve">التغير النسبي في أسعار المجموعات الرئيسية لمواد البناء </t>
  </si>
  <si>
    <t>Relative change in prices of major groups of building materials</t>
  </si>
  <si>
    <t xml:space="preserve"> الأرقام القياسية لأسعار المستهلك بحسب مجموعات الإنفاق الرئيسية</t>
  </si>
  <si>
    <t>إحصاءات عدد المباني المنجزة حسب نوع الاستخدام</t>
  </si>
  <si>
    <t xml:space="preserve"> Number of Buildings Completion by Type of Usage</t>
  </si>
  <si>
    <t>Aircraft Movement and passengers by Airport</t>
  </si>
  <si>
    <t>إحصاءات التجارة الخارجية عبر منافذ إمارة أبوظبي</t>
  </si>
  <si>
    <t xml:space="preserve">Statistics of foreign trade through the ports of Abu Dhabi Emirate </t>
  </si>
  <si>
    <t>إحصاءات التحارة السلعية غير النفطية عبر منافذ إمارة أبوظبي حسب أقسام النظام المنسق</t>
  </si>
  <si>
    <t>Statistics of foreign trade through the ports of Abu Dhabi Emirate by sections of the Harmonized System (HS)</t>
  </si>
  <si>
    <t xml:space="preserve">إحصاءات التجارة الخارجية السلعية غير النفطية عبر منافذ إمارة أبوظبي حسب القارة </t>
  </si>
  <si>
    <t xml:space="preserve">Statistics of foreign trade through the ports of Abu Dhabi Emirate by continent </t>
  </si>
  <si>
    <t>أهم الشركاء التجاريين للتجارة الخارجية عبر منافذ إمارة أبوظبي</t>
  </si>
  <si>
    <t xml:space="preserve"> Top trade partners through the ports of Abu Dhabi Emirate</t>
  </si>
  <si>
    <t>إحصاءات التجارة الخارجية عبر منافذ إمارة ابوظبي حسب الفئات الاقتصادية الواسعة (BEC)</t>
  </si>
  <si>
    <t>Statistics of foreign trade through the ports of Abu Dhabi Emirate by Broad Economic Categories (BEC)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</si>
</sst>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#,##0.0"/>
    <numFmt numFmtId="167" formatCode="_(* #,##0.0_);_(* \(#,##0.0\);_(* &quot;-&quot;??_);_(@_)"/>
    <numFmt numFmtId="168" formatCode="_-* #,##0.0\ _€_-;\-* #,##0.0\ _€_-;_-* &quot;-&quot;??\ _€_-;_-@_-"/>
    <numFmt numFmtId="169" formatCode="_(* #,##0_);_(* \(#,##0\);_(* &quot;-&quot;??_);_(@_)"/>
    <numFmt numFmtId="170" formatCode="0.0%"/>
  </numFmts>
  <fonts count="8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9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b/>
      <sz val="9"/>
      <color rgb="FF595959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105663"/>
      <name val="Tahoma"/>
      <family val="2"/>
    </font>
    <font>
      <b/>
      <sz val="11"/>
      <color rgb="FF106169"/>
      <name val="Tahoma"/>
      <family val="2"/>
    </font>
    <font>
      <b/>
      <sz val="11"/>
      <color rgb="FF105663"/>
      <name val="Calibri"/>
      <family val="2"/>
      <scheme val="minor"/>
    </font>
    <font>
      <sz val="8"/>
      <color rgb="FFFF0000"/>
      <name val="Arial"/>
      <family val="2"/>
    </font>
    <font>
      <sz val="10"/>
      <color theme="1" tint="0.499984740745262"/>
      <name val="Tahoma"/>
      <family val="2"/>
    </font>
    <font>
      <sz val="10"/>
      <color rgb="FF595959"/>
      <name val="Tohama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10"/>
      <color rgb="FF106169"/>
      <name val="Tahoma"/>
      <family val="2"/>
    </font>
    <font>
      <b/>
      <sz val="9"/>
      <color rgb="FF106169"/>
      <name val="Tahoma"/>
      <family val="2"/>
    </font>
    <font>
      <sz val="10"/>
      <color rgb="FFFF0000"/>
      <name val="Tahoma"/>
      <family val="2"/>
    </font>
    <font>
      <b/>
      <sz val="8"/>
      <color rgb="FF405456"/>
      <name val="Tahoma"/>
      <family val="2"/>
    </font>
    <font>
      <sz val="8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  <font>
      <sz val="9"/>
      <color rgb="FF000000"/>
      <name val="Tahoma"/>
      <family val="2"/>
    </font>
    <font>
      <sz val="9"/>
      <color rgb="FFC00000"/>
      <name val="Tahoma"/>
      <family val="2"/>
    </font>
    <font>
      <b/>
      <sz val="11"/>
      <color rgb="FF00B050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/>
      <bottom style="thin">
        <color rgb="FF105663"/>
      </bottom>
      <diagonal/>
    </border>
    <border>
      <left/>
      <right/>
      <top style="thin">
        <color rgb="FFD6A461"/>
      </top>
      <bottom/>
      <diagonal/>
    </border>
    <border>
      <left/>
      <right/>
      <top style="thin">
        <color rgb="FF105663"/>
      </top>
      <bottom/>
      <diagonal/>
    </border>
    <border>
      <left/>
      <right/>
      <top/>
      <bottom style="thin">
        <color rgb="FF10616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66" fontId="18" fillId="0" borderId="0">
      <alignment horizontal="right" vertical="center" readingOrder="2"/>
    </xf>
    <xf numFmtId="49" fontId="48" fillId="0" borderId="0">
      <alignment horizontal="left" vertical="center" readingOrder="1"/>
    </xf>
    <xf numFmtId="0" fontId="49" fillId="0" borderId="0">
      <alignment horizontal="left" vertical="center" readingOrder="1"/>
    </xf>
    <xf numFmtId="0" fontId="5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 applyBorder="0">
      <alignment horizontal="right" vertical="center" wrapText="1" readingOrder="2"/>
    </xf>
  </cellStyleXfs>
  <cellXfs count="477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7" fillId="0" borderId="5" xfId="0" applyFont="1" applyBorder="1"/>
    <xf numFmtId="0" fontId="22" fillId="0" borderId="5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8" xfId="0" applyFont="1" applyFill="1" applyBorder="1"/>
    <xf numFmtId="3" fontId="26" fillId="2" borderId="8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0" fontId="23" fillId="0" borderId="10" xfId="0" applyFont="1" applyBorder="1" applyAlignment="1">
      <alignment horizontal="right"/>
    </xf>
    <xf numFmtId="1" fontId="21" fillId="0" borderId="10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6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right" vertical="center"/>
    </xf>
    <xf numFmtId="166" fontId="18" fillId="0" borderId="10" xfId="0" applyNumberFormat="1" applyFont="1" applyBorder="1" applyAlignment="1">
      <alignment vertical="center"/>
    </xf>
    <xf numFmtId="164" fontId="23" fillId="0" borderId="0" xfId="0" applyNumberFormat="1" applyFont="1" applyBorder="1"/>
    <xf numFmtId="164" fontId="23" fillId="0" borderId="10" xfId="0" applyNumberFormat="1" applyFont="1" applyBorder="1"/>
    <xf numFmtId="49" fontId="2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6" fontId="21" fillId="0" borderId="0" xfId="0" applyNumberFormat="1" applyFont="1" applyBorder="1" applyAlignment="1">
      <alignment vertical="center"/>
    </xf>
    <xf numFmtId="0" fontId="26" fillId="2" borderId="10" xfId="0" applyFont="1" applyFill="1" applyBorder="1" applyAlignment="1">
      <alignment horizontal="right" vertical="center"/>
    </xf>
    <xf numFmtId="166" fontId="26" fillId="2" borderId="10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0" xfId="0" applyNumberFormat="1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166" fontId="21" fillId="0" borderId="0" xfId="0" applyNumberFormat="1" applyFont="1" applyBorder="1" applyAlignment="1">
      <alignment horizontal="right" vertical="center"/>
    </xf>
    <xf numFmtId="1" fontId="17" fillId="2" borderId="10" xfId="0" applyNumberFormat="1" applyFont="1" applyFill="1" applyBorder="1" applyAlignment="1">
      <alignment vertical="center"/>
    </xf>
    <xf numFmtId="166" fontId="17" fillId="2" borderId="1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right" vertical="center" readingOrder="2"/>
    </xf>
    <xf numFmtId="0" fontId="11" fillId="10" borderId="0" xfId="0" applyFont="1" applyFill="1" applyBorder="1" applyAlignment="1">
      <alignment horizontal="right" vertical="center"/>
    </xf>
    <xf numFmtId="0" fontId="41" fillId="0" borderId="0" xfId="0" applyFont="1"/>
    <xf numFmtId="166" fontId="18" fillId="0" borderId="0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 applyBorder="1"/>
    <xf numFmtId="0" fontId="44" fillId="0" borderId="0" xfId="0" applyFont="1" applyFill="1" applyAlignment="1">
      <alignment horizontal="right" vertical="center"/>
    </xf>
    <xf numFmtId="0" fontId="0" fillId="0" borderId="0" xfId="0"/>
    <xf numFmtId="0" fontId="44" fillId="0" borderId="0" xfId="0" applyFont="1" applyFill="1" applyAlignment="1">
      <alignment vertical="center"/>
    </xf>
    <xf numFmtId="3" fontId="21" fillId="0" borderId="0" xfId="0" applyNumberFormat="1" applyFont="1" applyBorder="1" applyAlignment="1">
      <alignment vertical="center" readingOrder="2"/>
    </xf>
    <xf numFmtId="3" fontId="26" fillId="2" borderId="6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0" fontId="12" fillId="2" borderId="0" xfId="0" applyFont="1" applyFill="1" applyBorder="1" applyAlignment="1">
      <alignment horizontal="right"/>
    </xf>
    <xf numFmtId="164" fontId="21" fillId="2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Border="1" applyAlignment="1">
      <alignment horizontal="center"/>
    </xf>
    <xf numFmtId="3" fontId="26" fillId="2" borderId="8" xfId="0" applyNumberFormat="1" applyFont="1" applyFill="1" applyBorder="1" applyAlignment="1">
      <alignment horizontal="center"/>
    </xf>
    <xf numFmtId="3" fontId="21" fillId="0" borderId="0" xfId="0" applyNumberFormat="1" applyFont="1" applyFill="1" applyBorder="1"/>
    <xf numFmtId="0" fontId="49" fillId="0" borderId="0" xfId="9" applyAlignment="1">
      <alignment horizontal="left" vertical="center" readingOrder="1"/>
    </xf>
    <xf numFmtId="0" fontId="14" fillId="0" borderId="0" xfId="0" applyFont="1" applyAlignment="1">
      <alignment horizontal="left" vertical="center" wrapText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5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164" fontId="27" fillId="0" borderId="0" xfId="0" applyNumberFormat="1" applyFont="1" applyFill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1" xfId="0" applyNumberFormat="1" applyFont="1" applyBorder="1"/>
    <xf numFmtId="164" fontId="0" fillId="0" borderId="13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0" fontId="55" fillId="2" borderId="14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readingOrder="1"/>
    </xf>
    <xf numFmtId="0" fontId="26" fillId="2" borderId="6" xfId="0" applyFont="1" applyFill="1" applyBorder="1" applyAlignment="1">
      <alignment horizontal="left"/>
    </xf>
    <xf numFmtId="0" fontId="56" fillId="0" borderId="0" xfId="6" applyFont="1" applyFill="1" applyBorder="1" applyAlignment="1">
      <alignment horizontal="left" readingOrder="1"/>
    </xf>
    <xf numFmtId="0" fontId="55" fillId="2" borderId="6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9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23" fillId="0" borderId="0" xfId="0" applyNumberFormat="1" applyFont="1" applyBorder="1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 vertical="center" indent="1"/>
    </xf>
    <xf numFmtId="1" fontId="21" fillId="0" borderId="10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readingOrder="2"/>
    </xf>
    <xf numFmtId="164" fontId="21" fillId="0" borderId="10" xfId="0" applyNumberFormat="1" applyFont="1" applyBorder="1" applyAlignment="1">
      <alignment horizontal="right" readingOrder="1"/>
    </xf>
    <xf numFmtId="164" fontId="21" fillId="0" borderId="1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0" fontId="1" fillId="0" borderId="0" xfId="0" applyFo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6" fillId="0" borderId="1" xfId="1" applyFont="1" applyBorder="1" applyAlignment="1">
      <alignment horizontal="right" vertical="center" wrapText="1" readingOrder="2"/>
    </xf>
    <xf numFmtId="0" fontId="64" fillId="0" borderId="0" xfId="0" applyFont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6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2" fillId="0" borderId="0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166" fontId="17" fillId="2" borderId="0" xfId="0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2" fillId="0" borderId="0" xfId="1" applyFont="1"/>
    <xf numFmtId="166" fontId="13" fillId="0" borderId="0" xfId="0" applyNumberFormat="1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 readingOrder="2"/>
    </xf>
    <xf numFmtId="3" fontId="7" fillId="0" borderId="5" xfId="0" applyNumberFormat="1" applyFont="1" applyBorder="1"/>
    <xf numFmtId="2" fontId="0" fillId="0" borderId="0" xfId="0" applyNumberFormat="1"/>
    <xf numFmtId="0" fontId="65" fillId="0" borderId="0" xfId="0" applyFont="1" applyAlignment="1">
      <alignment horizontal="left" vertical="center" readingOrder="1"/>
    </xf>
    <xf numFmtId="164" fontId="21" fillId="0" borderId="0" xfId="0" applyNumberFormat="1" applyFont="1" applyFill="1" applyBorder="1" applyAlignment="1">
      <alignment readingOrder="2"/>
    </xf>
    <xf numFmtId="0" fontId="14" fillId="0" borderId="0" xfId="0" applyFont="1" applyAlignment="1">
      <alignment horizontal="right" vertical="center"/>
    </xf>
    <xf numFmtId="164" fontId="21" fillId="0" borderId="10" xfId="0" applyNumberFormat="1" applyFont="1" applyBorder="1" applyAlignment="1">
      <alignment horizontal="right"/>
    </xf>
    <xf numFmtId="0" fontId="26" fillId="2" borderId="14" xfId="0" applyFont="1" applyFill="1" applyBorder="1"/>
    <xf numFmtId="0" fontId="26" fillId="2" borderId="14" xfId="0" applyFont="1" applyFill="1" applyBorder="1" applyAlignment="1">
      <alignment horizontal="right" vertical="center"/>
    </xf>
    <xf numFmtId="3" fontId="26" fillId="2" borderId="14" xfId="0" applyNumberFormat="1" applyFont="1" applyFill="1" applyBorder="1" applyAlignment="1">
      <alignment horizontal="right" vertical="center"/>
    </xf>
    <xf numFmtId="3" fontId="26" fillId="2" borderId="14" xfId="0" applyNumberFormat="1" applyFont="1" applyFill="1" applyBorder="1" applyAlignment="1">
      <alignment horizontal="right" vertical="center" readingOrder="2"/>
    </xf>
    <xf numFmtId="3" fontId="21" fillId="0" borderId="2" xfId="0" applyNumberFormat="1" applyFont="1" applyBorder="1"/>
    <xf numFmtId="3" fontId="26" fillId="2" borderId="6" xfId="0" applyNumberFormat="1" applyFont="1" applyFill="1" applyBorder="1"/>
    <xf numFmtId="3" fontId="21" fillId="0" borderId="2" xfId="0" applyNumberFormat="1" applyFont="1" applyFill="1" applyBorder="1"/>
    <xf numFmtId="3" fontId="26" fillId="2" borderId="6" xfId="0" applyNumberFormat="1" applyFont="1" applyFill="1" applyBorder="1" applyAlignment="1">
      <alignment horizontal="right"/>
    </xf>
    <xf numFmtId="167" fontId="0" fillId="0" borderId="0" xfId="0" applyNumberFormat="1"/>
    <xf numFmtId="0" fontId="0" fillId="0" borderId="15" xfId="0" applyBorder="1"/>
    <xf numFmtId="168" fontId="0" fillId="0" borderId="15" xfId="0" applyNumberFormat="1" applyBorder="1"/>
    <xf numFmtId="168" fontId="0" fillId="0" borderId="16" xfId="0" applyNumberFormat="1" applyBorder="1"/>
    <xf numFmtId="168" fontId="0" fillId="0" borderId="0" xfId="0" applyNumberFormat="1"/>
    <xf numFmtId="168" fontId="0" fillId="0" borderId="17" xfId="0" applyNumberFormat="1" applyBorder="1"/>
    <xf numFmtId="168" fontId="0" fillId="0" borderId="18" xfId="0" applyNumberFormat="1" applyBorder="1"/>
    <xf numFmtId="0" fontId="0" fillId="0" borderId="19" xfId="0" applyBorder="1"/>
    <xf numFmtId="168" fontId="0" fillId="0" borderId="19" xfId="0" applyNumberFormat="1" applyBorder="1"/>
    <xf numFmtId="167" fontId="23" fillId="0" borderId="0" xfId="11" applyNumberFormat="1" applyFont="1" applyBorder="1" applyAlignment="1">
      <alignment horizontal="right" vertical="center"/>
    </xf>
    <xf numFmtId="167" fontId="25" fillId="0" borderId="0" xfId="11" applyNumberFormat="1" applyFont="1" applyAlignment="1">
      <alignment horizontal="right" vertical="center"/>
    </xf>
    <xf numFmtId="167" fontId="25" fillId="0" borderId="0" xfId="11" applyNumberFormat="1" applyFont="1" applyFill="1" applyAlignment="1">
      <alignment horizontal="right" vertical="center"/>
    </xf>
    <xf numFmtId="167" fontId="54" fillId="2" borderId="0" xfId="11" applyNumberFormat="1" applyFont="1" applyFill="1" applyBorder="1" applyAlignment="1">
      <alignment horizontal="right" vertical="center" wrapText="1"/>
    </xf>
    <xf numFmtId="167" fontId="54" fillId="2" borderId="0" xfId="11" applyNumberFormat="1" applyFont="1" applyFill="1" applyBorder="1" applyAlignment="1">
      <alignment vertical="center" wrapText="1"/>
    </xf>
    <xf numFmtId="167" fontId="24" fillId="2" borderId="0" xfId="11" applyNumberFormat="1" applyFont="1" applyFill="1" applyBorder="1" applyAlignment="1">
      <alignment horizontal="center" vertical="center" wrapText="1"/>
    </xf>
    <xf numFmtId="167" fontId="23" fillId="0" borderId="0" xfId="11" applyNumberFormat="1" applyFont="1" applyFill="1" applyBorder="1" applyAlignment="1">
      <alignment horizontal="right" vertical="center"/>
    </xf>
    <xf numFmtId="167" fontId="25" fillId="0" borderId="11" xfId="11" applyNumberFormat="1" applyFont="1" applyBorder="1" applyAlignment="1">
      <alignment horizontal="right" vertical="center"/>
    </xf>
    <xf numFmtId="167" fontId="23" fillId="0" borderId="11" xfId="11" applyNumberFormat="1" applyFont="1" applyBorder="1" applyAlignment="1">
      <alignment horizontal="right" vertical="center"/>
    </xf>
    <xf numFmtId="3" fontId="2" fillId="0" borderId="0" xfId="1" applyNumberFormat="1"/>
    <xf numFmtId="3" fontId="41" fillId="12" borderId="0" xfId="0" applyNumberFormat="1" applyFont="1" applyFill="1"/>
    <xf numFmtId="3" fontId="0" fillId="12" borderId="0" xfId="0" applyNumberFormat="1" applyFill="1"/>
    <xf numFmtId="0" fontId="0" fillId="12" borderId="0" xfId="0" applyFill="1"/>
    <xf numFmtId="0" fontId="6" fillId="0" borderId="0" xfId="0" applyFont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" fontId="18" fillId="0" borderId="0" xfId="0" applyNumberFormat="1" applyFont="1" applyBorder="1" applyAlignment="1">
      <alignment horizontal="left"/>
    </xf>
    <xf numFmtId="3" fontId="25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left"/>
    </xf>
    <xf numFmtId="3" fontId="0" fillId="0" borderId="0" xfId="0" applyNumberFormat="1" applyAlignment="1"/>
    <xf numFmtId="0" fontId="11" fillId="13" borderId="9" xfId="0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right"/>
    </xf>
    <xf numFmtId="1" fontId="26" fillId="0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wrapText="1"/>
    </xf>
    <xf numFmtId="1" fontId="23" fillId="0" borderId="0" xfId="0" applyNumberFormat="1" applyFont="1" applyBorder="1" applyAlignment="1">
      <alignment horizontal="left" vertical="center"/>
    </xf>
    <xf numFmtId="0" fontId="17" fillId="2" borderId="0" xfId="0" applyFont="1" applyFill="1" applyBorder="1" applyAlignment="1">
      <alignment horizontal="right"/>
    </xf>
    <xf numFmtId="3" fontId="17" fillId="2" borderId="0" xfId="0" applyNumberFormat="1" applyFont="1" applyFill="1" applyBorder="1"/>
    <xf numFmtId="9" fontId="0" fillId="0" borderId="0" xfId="12" applyFont="1"/>
    <xf numFmtId="169" fontId="17" fillId="2" borderId="0" xfId="11" applyNumberFormat="1" applyFont="1" applyFill="1" applyBorder="1"/>
    <xf numFmtId="1" fontId="17" fillId="0" borderId="0" xfId="0" applyNumberFormat="1" applyFont="1" applyFill="1" applyBorder="1" applyAlignment="1">
      <alignment horizontal="right"/>
    </xf>
    <xf numFmtId="3" fontId="17" fillId="2" borderId="20" xfId="0" applyNumberFormat="1" applyFont="1" applyFill="1" applyBorder="1"/>
    <xf numFmtId="0" fontId="19" fillId="0" borderId="0" xfId="0" applyFont="1" applyAlignment="1">
      <alignment horizontal="left" vertical="center"/>
    </xf>
    <xf numFmtId="1" fontId="72" fillId="0" borderId="0" xfId="0" applyNumberFormat="1" applyFont="1" applyFill="1" applyBorder="1" applyAlignment="1">
      <alignment horizontal="right"/>
    </xf>
    <xf numFmtId="1" fontId="72" fillId="0" borderId="0" xfId="0" applyNumberFormat="1" applyFont="1" applyBorder="1" applyAlignment="1">
      <alignment horizontal="left"/>
    </xf>
    <xf numFmtId="1" fontId="72" fillId="0" borderId="0" xfId="0" applyNumberFormat="1" applyFont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left"/>
    </xf>
    <xf numFmtId="0" fontId="17" fillId="2" borderId="20" xfId="0" applyFont="1" applyFill="1" applyBorder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3" fontId="0" fillId="0" borderId="0" xfId="0" applyNumberFormat="1" applyBorder="1"/>
    <xf numFmtId="0" fontId="19" fillId="0" borderId="22" xfId="0" applyFont="1" applyFill="1" applyBorder="1" applyAlignment="1">
      <alignment vertical="center" readingOrder="2"/>
    </xf>
    <xf numFmtId="0" fontId="19" fillId="0" borderId="0" xfId="0" applyFont="1" applyFill="1" applyBorder="1" applyAlignment="1">
      <alignment vertical="center" readingOrder="2"/>
    </xf>
    <xf numFmtId="0" fontId="11" fillId="13" borderId="0" xfId="0" applyFont="1" applyFill="1" applyBorder="1" applyAlignment="1"/>
    <xf numFmtId="3" fontId="0" fillId="0" borderId="0" xfId="0" applyNumberFormat="1" applyFill="1" applyBorder="1"/>
    <xf numFmtId="9" fontId="23" fillId="0" borderId="10" xfId="12" applyFont="1" applyBorder="1" applyAlignment="1">
      <alignment readingOrder="2"/>
    </xf>
    <xf numFmtId="0" fontId="19" fillId="0" borderId="21" xfId="0" applyFont="1" applyFill="1" applyBorder="1" applyAlignment="1">
      <alignment vertical="center" readingOrder="2"/>
    </xf>
    <xf numFmtId="3" fontId="23" fillId="0" borderId="0" xfId="0" applyNumberFormat="1" applyFont="1" applyBorder="1"/>
    <xf numFmtId="3" fontId="23" fillId="0" borderId="0" xfId="0" applyNumberFormat="1" applyFont="1" applyFill="1" applyBorder="1"/>
    <xf numFmtId="3" fontId="18" fillId="0" borderId="0" xfId="7" applyNumberFormat="1" applyFont="1" applyFill="1" applyBorder="1">
      <alignment horizontal="right" vertical="center"/>
    </xf>
    <xf numFmtId="3" fontId="25" fillId="0" borderId="0" xfId="0" applyNumberFormat="1" applyFont="1"/>
    <xf numFmtId="3" fontId="25" fillId="0" borderId="0" xfId="0" applyNumberFormat="1" applyFont="1" applyFill="1"/>
    <xf numFmtId="3" fontId="19" fillId="0" borderId="21" xfId="0" applyNumberFormat="1" applyFont="1" applyFill="1" applyBorder="1" applyAlignment="1">
      <alignment horizontal="right" vertical="center" readingOrder="2"/>
    </xf>
    <xf numFmtId="169" fontId="0" fillId="0" borderId="0" xfId="0" applyNumberFormat="1"/>
    <xf numFmtId="0" fontId="19" fillId="0" borderId="21" xfId="0" applyFont="1" applyFill="1" applyBorder="1" applyAlignment="1">
      <alignment horizontal="left" vertical="center" readingOrder="2"/>
    </xf>
    <xf numFmtId="0" fontId="40" fillId="0" borderId="21" xfId="0" applyFont="1" applyFill="1" applyBorder="1" applyAlignment="1">
      <alignment vertical="center" readingOrder="2"/>
    </xf>
    <xf numFmtId="169" fontId="0" fillId="0" borderId="0" xfId="11" applyNumberFormat="1" applyFont="1"/>
    <xf numFmtId="0" fontId="73" fillId="0" borderId="0" xfId="0" applyFont="1"/>
    <xf numFmtId="0" fontId="0" fillId="0" borderId="0" xfId="0" applyAlignment="1"/>
    <xf numFmtId="0" fontId="9" fillId="0" borderId="0" xfId="0" applyFont="1" applyAlignment="1">
      <alignment horizontal="right"/>
    </xf>
    <xf numFmtId="1" fontId="26" fillId="2" borderId="0" xfId="0" applyNumberFormat="1" applyFont="1" applyFill="1" applyBorder="1" applyAlignment="1">
      <alignment horizontal="right"/>
    </xf>
    <xf numFmtId="1" fontId="26" fillId="2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horizontal="center" wrapText="1"/>
    </xf>
    <xf numFmtId="1" fontId="23" fillId="0" borderId="23" xfId="0" applyNumberFormat="1" applyFont="1" applyBorder="1" applyAlignment="1">
      <alignment horizontal="right"/>
    </xf>
    <xf numFmtId="3" fontId="25" fillId="0" borderId="23" xfId="0" applyNumberFormat="1" applyFont="1" applyBorder="1" applyAlignment="1">
      <alignment wrapText="1"/>
    </xf>
    <xf numFmtId="3" fontId="25" fillId="0" borderId="11" xfId="0" applyNumberFormat="1" applyFont="1" applyBorder="1" applyAlignment="1">
      <alignment wrapText="1"/>
    </xf>
    <xf numFmtId="1" fontId="23" fillId="0" borderId="23" xfId="0" applyNumberFormat="1" applyFont="1" applyBorder="1" applyAlignment="1">
      <alignment horizontal="left" vertical="center"/>
    </xf>
    <xf numFmtId="0" fontId="0" fillId="0" borderId="0" xfId="0" applyFill="1"/>
    <xf numFmtId="0" fontId="27" fillId="2" borderId="0" xfId="0" applyFont="1" applyFill="1" applyBorder="1"/>
    <xf numFmtId="0" fontId="27" fillId="2" borderId="0" xfId="0" applyFont="1" applyFill="1"/>
    <xf numFmtId="1" fontId="26" fillId="2" borderId="0" xfId="0" applyNumberFormat="1" applyFont="1" applyFill="1" applyBorder="1" applyAlignment="1">
      <alignment horizontal="left" vertical="center"/>
    </xf>
    <xf numFmtId="3" fontId="27" fillId="0" borderId="0" xfId="0" applyNumberFormat="1" applyFont="1" applyBorder="1" applyAlignment="1">
      <alignment wrapText="1"/>
    </xf>
    <xf numFmtId="1" fontId="21" fillId="0" borderId="0" xfId="0" applyNumberFormat="1" applyFont="1" applyBorder="1" applyAlignment="1">
      <alignment horizontal="left" vertical="center"/>
    </xf>
    <xf numFmtId="3" fontId="27" fillId="0" borderId="0" xfId="0" applyNumberFormat="1" applyFont="1" applyFill="1" applyBorder="1" applyAlignment="1">
      <alignment wrapText="1"/>
    </xf>
    <xf numFmtId="1" fontId="21" fillId="0" borderId="23" xfId="0" applyNumberFormat="1" applyFont="1" applyBorder="1" applyAlignment="1">
      <alignment horizontal="right"/>
    </xf>
    <xf numFmtId="3" fontId="27" fillId="0" borderId="23" xfId="0" applyNumberFormat="1" applyFont="1" applyBorder="1" applyAlignment="1">
      <alignment wrapText="1"/>
    </xf>
    <xf numFmtId="3" fontId="27" fillId="0" borderId="11" xfId="0" applyNumberFormat="1" applyFont="1" applyBorder="1" applyAlignment="1">
      <alignment wrapText="1"/>
    </xf>
    <xf numFmtId="1" fontId="21" fillId="0" borderId="23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/>
    <xf numFmtId="0" fontId="27" fillId="0" borderId="0" xfId="12" applyNumberFormat="1" applyFont="1"/>
    <xf numFmtId="170" fontId="27" fillId="0" borderId="0" xfId="12" applyNumberFormat="1" applyFont="1"/>
    <xf numFmtId="3" fontId="21" fillId="0" borderId="23" xfId="0" applyNumberFormat="1" applyFont="1" applyBorder="1" applyAlignment="1">
      <alignment horizontal="right" wrapText="1"/>
    </xf>
    <xf numFmtId="3" fontId="27" fillId="0" borderId="20" xfId="0" applyNumberFormat="1" applyFont="1" applyBorder="1" applyAlignment="1">
      <alignment horizontal="left" wrapText="1"/>
    </xf>
    <xf numFmtId="3" fontId="74" fillId="0" borderId="23" xfId="0" applyNumberFormat="1" applyFont="1" applyBorder="1" applyAlignment="1">
      <alignment horizontal="right" vertical="top" wrapText="1"/>
    </xf>
    <xf numFmtId="3" fontId="27" fillId="0" borderId="0" xfId="0" applyNumberFormat="1" applyFont="1" applyBorder="1" applyAlignment="1">
      <alignment horizontal="right" wrapText="1"/>
    </xf>
    <xf numFmtId="0" fontId="77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0" fillId="0" borderId="0" xfId="0" applyFont="1" applyAlignment="1">
      <alignment horizontal="left" vertical="top" readingOrder="2"/>
    </xf>
    <xf numFmtId="0" fontId="40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1" fillId="0" borderId="0" xfId="0" applyFont="1" applyAlignment="1">
      <alignment horizontal="justify" vertical="top"/>
    </xf>
    <xf numFmtId="0" fontId="63" fillId="0" borderId="0" xfId="0" applyFont="1"/>
    <xf numFmtId="3" fontId="79" fillId="0" borderId="0" xfId="0" applyNumberFormat="1" applyFont="1" applyFill="1" applyBorder="1" applyAlignment="1">
      <alignment horizontal="center" vertical="center" readingOrder="2"/>
    </xf>
    <xf numFmtId="0" fontId="63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 readingOrder="2"/>
    </xf>
    <xf numFmtId="4" fontId="19" fillId="0" borderId="0" xfId="0" applyNumberFormat="1" applyFont="1" applyFill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0" fontId="80" fillId="0" borderId="0" xfId="0" applyFont="1" applyAlignment="1">
      <alignment vertical="center"/>
    </xf>
    <xf numFmtId="3" fontId="18" fillId="0" borderId="20" xfId="0" applyNumberFormat="1" applyFont="1" applyFill="1" applyBorder="1"/>
    <xf numFmtId="0" fontId="13" fillId="0" borderId="21" xfId="0" applyFont="1" applyFill="1" applyBorder="1" applyAlignment="1">
      <alignment vertical="center" readingOrder="2"/>
    </xf>
    <xf numFmtId="0" fontId="13" fillId="0" borderId="21" xfId="0" applyFont="1" applyFill="1" applyBorder="1" applyAlignment="1">
      <alignment horizontal="right" vertical="center" readingOrder="2"/>
    </xf>
    <xf numFmtId="0" fontId="81" fillId="0" borderId="0" xfId="0" applyFont="1"/>
    <xf numFmtId="4" fontId="27" fillId="0" borderId="23" xfId="0" applyNumberFormat="1" applyFont="1" applyBorder="1" applyAlignment="1">
      <alignment wrapText="1"/>
    </xf>
    <xf numFmtId="2" fontId="19" fillId="0" borderId="0" xfId="0" applyNumberFormat="1" applyFont="1" applyAlignment="1">
      <alignment vertical="center" wrapText="1"/>
    </xf>
    <xf numFmtId="3" fontId="27" fillId="0" borderId="20" xfId="0" applyNumberFormat="1" applyFont="1" applyBorder="1" applyAlignment="1">
      <alignment horizontal="left"/>
    </xf>
    <xf numFmtId="9" fontId="23" fillId="0" borderId="0" xfId="12" applyFont="1" applyBorder="1" applyAlignment="1">
      <alignment readingOrder="2"/>
    </xf>
    <xf numFmtId="0" fontId="6" fillId="0" borderId="0" xfId="0" applyFont="1" applyAlignment="1">
      <alignment horizontal="center"/>
    </xf>
    <xf numFmtId="0" fontId="62" fillId="3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11" fillId="10" borderId="0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11" fillId="13" borderId="0" xfId="0" applyFont="1" applyFill="1" applyBorder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43" fontId="25" fillId="0" borderId="0" xfId="11" applyFont="1" applyBorder="1" applyAlignment="1">
      <alignment wrapText="1"/>
    </xf>
    <xf numFmtId="43" fontId="25" fillId="0" borderId="0" xfId="11" applyFont="1" applyBorder="1" applyAlignment="1">
      <alignment horizontal="center" wrapText="1"/>
    </xf>
    <xf numFmtId="43" fontId="25" fillId="0" borderId="11" xfId="11" applyFont="1" applyBorder="1" applyAlignment="1">
      <alignment wrapText="1"/>
    </xf>
    <xf numFmtId="3" fontId="20" fillId="0" borderId="0" xfId="0" applyNumberFormat="1" applyFont="1" applyAlignment="1">
      <alignment vertical="center" wrapText="1"/>
    </xf>
    <xf numFmtId="166" fontId="0" fillId="0" borderId="0" xfId="0" applyNumberFormat="1"/>
    <xf numFmtId="3" fontId="83" fillId="0" borderId="0" xfId="0" applyNumberFormat="1" applyFont="1" applyAlignment="1">
      <alignment horizontal="right" vertical="center" wrapText="1"/>
    </xf>
    <xf numFmtId="3" fontId="83" fillId="0" borderId="0" xfId="0" applyNumberFormat="1" applyFont="1" applyBorder="1" applyAlignment="1">
      <alignment horizontal="right" vertical="center" wrapText="1" readingOrder="2"/>
    </xf>
    <xf numFmtId="3" fontId="84" fillId="2" borderId="10" xfId="0" applyNumberFormat="1" applyFont="1" applyFill="1" applyBorder="1" applyAlignment="1">
      <alignment horizontal="right" vertical="center" wrapText="1" readingOrder="2"/>
    </xf>
    <xf numFmtId="3" fontId="18" fillId="0" borderId="0" xfId="0" applyNumberFormat="1" applyFont="1" applyAlignment="1">
      <alignment horizontal="right" vertical="center" wrapText="1" readingOrder="1"/>
    </xf>
    <xf numFmtId="3" fontId="18" fillId="0" borderId="0" xfId="0" applyNumberFormat="1" applyFont="1" applyFill="1" applyAlignment="1">
      <alignment horizontal="right" vertical="center" wrapText="1" readingOrder="1"/>
    </xf>
    <xf numFmtId="3" fontId="17" fillId="14" borderId="10" xfId="0" applyNumberFormat="1" applyFont="1" applyFill="1" applyBorder="1" applyAlignment="1">
      <alignment horizontal="right" vertical="center" wrapText="1" readingOrder="1"/>
    </xf>
    <xf numFmtId="0" fontId="13" fillId="0" borderId="0" xfId="0" applyFont="1" applyAlignment="1">
      <alignment horizontal="left" vertical="center" readingOrder="1"/>
    </xf>
    <xf numFmtId="0" fontId="40" fillId="0" borderId="0" xfId="0" applyFont="1" applyAlignment="1">
      <alignment readingOrder="2"/>
    </xf>
    <xf numFmtId="0" fontId="65" fillId="0" borderId="0" xfId="0" applyFont="1" applyAlignment="1">
      <alignment vertical="top" readingOrder="1"/>
    </xf>
    <xf numFmtId="3" fontId="85" fillId="0" borderId="0" xfId="0" applyNumberFormat="1" applyFont="1"/>
    <xf numFmtId="3" fontId="26" fillId="0" borderId="0" xfId="0" applyNumberFormat="1" applyFont="1" applyBorder="1" applyAlignment="1">
      <alignment horizontal="right" vertical="center"/>
    </xf>
    <xf numFmtId="0" fontId="40" fillId="0" borderId="0" xfId="0" applyFont="1" applyAlignment="1">
      <alignment horizontal="left" vertical="top" readingOrder="1"/>
    </xf>
    <xf numFmtId="4" fontId="27" fillId="0" borderId="11" xfId="0" applyNumberFormat="1" applyFont="1" applyBorder="1" applyAlignment="1">
      <alignment wrapText="1"/>
    </xf>
    <xf numFmtId="2" fontId="19" fillId="0" borderId="2" xfId="0" applyNumberFormat="1" applyFont="1" applyBorder="1" applyAlignment="1">
      <alignment vertical="center" wrapText="1"/>
    </xf>
    <xf numFmtId="2" fontId="19" fillId="0" borderId="0" xfId="0" applyNumberFormat="1" applyFont="1" applyBorder="1" applyAlignment="1">
      <alignment vertical="center" wrapText="1"/>
    </xf>
    <xf numFmtId="0" fontId="18" fillId="0" borderId="0" xfId="13" applyFont="1" applyFill="1" applyBorder="1">
      <alignment horizontal="right" vertical="center" wrapText="1"/>
    </xf>
    <xf numFmtId="0" fontId="13" fillId="0" borderId="0" xfId="0" applyFont="1" applyFill="1" applyAlignment="1">
      <alignment horizontal="right" vertical="center" readingOrder="2"/>
    </xf>
    <xf numFmtId="0" fontId="81" fillId="0" borderId="0" xfId="0" applyFont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13" fillId="0" borderId="0" xfId="0" applyFont="1" applyFill="1" applyBorder="1" applyAlignment="1">
      <alignment vertical="center" readingOrder="2"/>
    </xf>
    <xf numFmtId="9" fontId="23" fillId="0" borderId="10" xfId="12" applyNumberFormat="1" applyFont="1" applyBorder="1" applyAlignment="1">
      <alignment readingOrder="2"/>
    </xf>
    <xf numFmtId="0" fontId="82" fillId="0" borderId="1" xfId="1" applyFont="1" applyBorder="1" applyAlignment="1">
      <alignment vertical="top" readingOrder="2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right" vertical="center" readingOrder="2"/>
    </xf>
    <xf numFmtId="0" fontId="1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readingOrder="2"/>
    </xf>
    <xf numFmtId="0" fontId="86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top" readingOrder="1"/>
    </xf>
    <xf numFmtId="49" fontId="16" fillId="0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vertical="center" wrapText="1"/>
    </xf>
    <xf numFmtId="0" fontId="2" fillId="0" borderId="1" xfId="1" applyBorder="1" applyAlignment="1">
      <alignment horizontal="right" vertical="center" wrapText="1" readingOrder="2"/>
    </xf>
    <xf numFmtId="0" fontId="2" fillId="0" borderId="1" xfId="1" applyBorder="1" applyAlignment="1">
      <alignment vertical="top" readingOrder="2"/>
    </xf>
    <xf numFmtId="0" fontId="2" fillId="0" borderId="1" xfId="1" applyBorder="1" applyAlignment="1">
      <alignment horizontal="right" vertical="center" readingOrder="2"/>
    </xf>
    <xf numFmtId="0" fontId="62" fillId="7" borderId="0" xfId="0" applyFont="1" applyFill="1" applyBorder="1" applyAlignment="1">
      <alignment horizontal="left" vertical="center"/>
    </xf>
    <xf numFmtId="0" fontId="40" fillId="0" borderId="0" xfId="0" applyFont="1" applyAlignment="1">
      <alignment horizontal="right" vertical="top" wrapText="1" readingOrder="2"/>
    </xf>
    <xf numFmtId="0" fontId="6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2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62" fillId="10" borderId="0" xfId="0" applyFont="1" applyFill="1" applyBorder="1" applyAlignment="1">
      <alignment horizontal="left" vertical="center"/>
    </xf>
    <xf numFmtId="0" fontId="62" fillId="10" borderId="0" xfId="0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horizontal="right" vertical="center" wrapText="1"/>
    </xf>
    <xf numFmtId="0" fontId="59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right" vertical="center" readingOrder="2"/>
    </xf>
    <xf numFmtId="0" fontId="11" fillId="8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/>
    </xf>
    <xf numFmtId="0" fontId="62" fillId="13" borderId="0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right" vertical="center" readingOrder="2"/>
    </xf>
    <xf numFmtId="0" fontId="15" fillId="0" borderId="0" xfId="0" applyFont="1" applyFill="1" applyAlignment="1">
      <alignment horizontal="center" vertical="center"/>
    </xf>
    <xf numFmtId="0" fontId="62" fillId="13" borderId="0" xfId="0" applyFont="1" applyFill="1" applyBorder="1" applyAlignment="1">
      <alignment horizontal="right"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3" borderId="0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right" vertical="center" readingOrder="2"/>
    </xf>
    <xf numFmtId="0" fontId="47" fillId="0" borderId="0" xfId="0" applyFont="1" applyAlignment="1">
      <alignment horizontal="center" vertical="center"/>
    </xf>
    <xf numFmtId="0" fontId="11" fillId="13" borderId="4" xfId="0" applyFont="1" applyFill="1" applyBorder="1" applyAlignment="1">
      <alignment horizontal="center"/>
    </xf>
    <xf numFmtId="0" fontId="62" fillId="13" borderId="2" xfId="0" applyFont="1" applyFill="1" applyBorder="1" applyAlignment="1">
      <alignment horizontal="left" vertical="center"/>
    </xf>
    <xf numFmtId="0" fontId="62" fillId="13" borderId="2" xfId="0" applyFont="1" applyFill="1" applyBorder="1" applyAlignment="1">
      <alignment horizontal="right" vertical="center"/>
    </xf>
    <xf numFmtId="0" fontId="11" fillId="13" borderId="2" xfId="0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2" fillId="8" borderId="0" xfId="0" applyFont="1" applyFill="1" applyBorder="1" applyAlignment="1">
      <alignment horizontal="left" vertical="center"/>
    </xf>
    <xf numFmtId="3" fontId="75" fillId="0" borderId="0" xfId="0" applyNumberFormat="1" applyFont="1" applyBorder="1" applyAlignment="1">
      <alignment horizontal="left" vertical="top" wrapText="1"/>
    </xf>
    <xf numFmtId="0" fontId="62" fillId="8" borderId="0" xfId="0" applyFont="1" applyFill="1" applyBorder="1" applyAlignment="1">
      <alignment horizontal="right" vertical="center"/>
    </xf>
    <xf numFmtId="0" fontId="11" fillId="8" borderId="11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readingOrder="2"/>
    </xf>
    <xf numFmtId="0" fontId="86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top" readingOrder="1"/>
    </xf>
    <xf numFmtId="0" fontId="11" fillId="7" borderId="9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horizontal="left" vertical="center"/>
    </xf>
    <xf numFmtId="166" fontId="22" fillId="0" borderId="21" xfId="0" applyNumberFormat="1" applyFont="1" applyBorder="1" applyAlignment="1">
      <alignment horizontal="left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59" fillId="11" borderId="0" xfId="0" applyFont="1" applyFill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67" fillId="6" borderId="0" xfId="10" applyFont="1" applyFill="1" applyBorder="1" applyAlignment="1">
      <alignment horizontal="left" vertical="center" wrapText="1" readingOrder="1"/>
    </xf>
    <xf numFmtId="0" fontId="62" fillId="6" borderId="0" xfId="0" applyFont="1" applyFill="1" applyBorder="1" applyAlignment="1">
      <alignment horizontal="left" vertical="center"/>
    </xf>
    <xf numFmtId="49" fontId="17" fillId="0" borderId="0" xfId="8" applyFont="1" applyAlignment="1">
      <alignment horizontal="center" vertical="center" readingOrder="1"/>
    </xf>
    <xf numFmtId="0" fontId="62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/>
    </xf>
    <xf numFmtId="0" fontId="67" fillId="6" borderId="0" xfId="10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62" fillId="3" borderId="0" xfId="0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horizontal="center"/>
    </xf>
  </cellXfs>
  <cellStyles count="14">
    <cellStyle name="1st_Column" xfId="13"/>
    <cellStyle name="Body_Decimal" xfId="7"/>
    <cellStyle name="Comma" xfId="11" builtinId="3"/>
    <cellStyle name="Comma 2" xfId="3"/>
    <cellStyle name="Comma 3" xfId="5"/>
    <cellStyle name="Eco_Source" xfId="9"/>
    <cellStyle name="Hyperlink" xfId="1" builtinId="8"/>
    <cellStyle name="Normal" xfId="0" builtinId="0"/>
    <cellStyle name="Normal 10 2 2" xfId="10"/>
    <cellStyle name="Normal 2" xfId="2"/>
    <cellStyle name="Normal 2 2" xfId="4"/>
    <cellStyle name="Normal 2 2 4" xfId="6"/>
    <cellStyle name="Percent" xfId="12" builtinId="5"/>
    <cellStyle name="Table_Title" xfId="8"/>
  </cellStyles>
  <dxfs count="0"/>
  <tableStyles count="0" defaultTableStyle="TableStyleMedium2" defaultPivotStyle="PivotStyleLight16"/>
  <colors>
    <mruColors>
      <color rgb="FFD6A461"/>
      <color rgb="FF595959"/>
      <color rgb="FFC00000"/>
      <color rgb="FFFF0000"/>
      <color rgb="FF106169"/>
      <color rgb="FF6E91A8"/>
      <color rgb="FF105663"/>
      <color rgb="FF974706"/>
      <color rgb="FFDADDDF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\Industry&amp;Business\&#1578;&#1602;&#1585;&#1610;&#1585;%20&#1573;&#1581;&#1589;&#1575;&#1569;&#1575;&#1578;%20&#1575;&#1604;&#1576;&#1606;&#1608;&#1603;\2017\Q1\All%20Reports-Mar17_AUH%20Stat%20Centre_0705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to Res"/>
      <sheetName val="Credit to Res by Sect "/>
      <sheetName val="Deposits ownership"/>
      <sheetName val="NPL ratio"/>
      <sheetName val="Loans &amp; Advances"/>
      <sheetName val="Deposits"/>
      <sheetName val="Staff"/>
      <sheetName val="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">
          <cell r="C22">
            <v>0.19635802469135802</v>
          </cell>
          <cell r="D22">
            <v>1.0768518518518519</v>
          </cell>
          <cell r="E22">
            <v>0.78876543209876537</v>
          </cell>
          <cell r="F22">
            <v>0.74611111111111106</v>
          </cell>
          <cell r="G22">
            <v>0.65067901234567904</v>
          </cell>
          <cell r="H22">
            <v>0.54512345679012342</v>
          </cell>
          <cell r="I22">
            <v>0.34808641975308641</v>
          </cell>
          <cell r="J22">
            <v>0.02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48"/>
  <sheetViews>
    <sheetView rightToLeft="1" tabSelected="1" view="pageBreakPreview" zoomScale="85" zoomScaleNormal="100" zoomScaleSheetLayoutView="85" workbookViewId="0">
      <selection activeCell="A2" sqref="A2"/>
    </sheetView>
  </sheetViews>
  <sheetFormatPr defaultRowHeight="15"/>
  <cols>
    <col min="1" max="1" width="12.42578125" style="88" customWidth="1"/>
    <col min="2" max="2" width="60" style="174" customWidth="1"/>
    <col min="3" max="3" width="49.85546875" style="174" customWidth="1"/>
    <col min="4" max="4" width="27.85546875" style="88" customWidth="1"/>
    <col min="5" max="16384" width="9.140625" style="88"/>
  </cols>
  <sheetData>
    <row r="1" spans="1:4">
      <c r="A1" s="5" t="s">
        <v>730</v>
      </c>
      <c r="B1" s="177"/>
      <c r="C1" s="177"/>
      <c r="D1" s="5" t="s">
        <v>731</v>
      </c>
    </row>
    <row r="2" spans="1:4" ht="23.25">
      <c r="A2" s="10" t="s">
        <v>482</v>
      </c>
      <c r="B2" s="10"/>
      <c r="C2" s="10"/>
      <c r="D2" s="10" t="s">
        <v>513</v>
      </c>
    </row>
    <row r="3" spans="1:4" ht="45">
      <c r="A3" s="196" t="s">
        <v>480</v>
      </c>
      <c r="B3" s="196" t="s">
        <v>168</v>
      </c>
      <c r="C3" s="196" t="s">
        <v>472</v>
      </c>
      <c r="D3" s="196" t="s">
        <v>481</v>
      </c>
    </row>
    <row r="4" spans="1:4" ht="15.75">
      <c r="A4" s="376" t="s">
        <v>135</v>
      </c>
      <c r="B4" s="178" t="s">
        <v>403</v>
      </c>
      <c r="C4" s="375" t="s">
        <v>492</v>
      </c>
      <c r="D4" s="35"/>
    </row>
    <row r="5" spans="1:4" ht="18" customHeight="1">
      <c r="A5" s="377" t="s">
        <v>136</v>
      </c>
      <c r="B5" s="395" t="s">
        <v>2</v>
      </c>
      <c r="C5" s="396" t="s">
        <v>802</v>
      </c>
      <c r="D5" s="40"/>
    </row>
    <row r="6" spans="1:4" ht="18" customHeight="1">
      <c r="A6" s="378" t="s">
        <v>137</v>
      </c>
      <c r="B6" s="395" t="s">
        <v>3</v>
      </c>
      <c r="C6" s="396" t="s">
        <v>493</v>
      </c>
      <c r="D6" s="40"/>
    </row>
    <row r="7" spans="1:4" ht="18" customHeight="1">
      <c r="A7" s="378" t="s">
        <v>138</v>
      </c>
      <c r="B7" s="395" t="s">
        <v>9</v>
      </c>
      <c r="C7" s="396" t="s">
        <v>494</v>
      </c>
      <c r="D7" s="40"/>
    </row>
    <row r="8" spans="1:4" ht="18">
      <c r="A8" s="378" t="s">
        <v>139</v>
      </c>
      <c r="B8" s="395" t="s">
        <v>803</v>
      </c>
      <c r="C8" s="396" t="s">
        <v>804</v>
      </c>
      <c r="D8" s="6"/>
    </row>
    <row r="9" spans="1:4">
      <c r="A9" s="378" t="s">
        <v>215</v>
      </c>
      <c r="B9" s="395" t="s">
        <v>805</v>
      </c>
      <c r="C9" s="396" t="s">
        <v>495</v>
      </c>
      <c r="D9" s="35"/>
    </row>
    <row r="10" spans="1:4" ht="15.75">
      <c r="A10" s="379" t="s">
        <v>140</v>
      </c>
      <c r="B10" s="178" t="s">
        <v>518</v>
      </c>
      <c r="C10" s="375" t="s">
        <v>519</v>
      </c>
      <c r="D10" s="35"/>
    </row>
    <row r="11" spans="1:4" ht="15.75">
      <c r="A11" s="379" t="s">
        <v>515</v>
      </c>
      <c r="B11" s="178" t="s">
        <v>224</v>
      </c>
      <c r="C11" s="375" t="s">
        <v>496</v>
      </c>
      <c r="D11" s="35"/>
    </row>
    <row r="12" spans="1:4">
      <c r="A12" s="379" t="s">
        <v>516</v>
      </c>
      <c r="B12" s="395" t="s">
        <v>806</v>
      </c>
      <c r="C12" s="396" t="s">
        <v>807</v>
      </c>
      <c r="D12" s="35"/>
    </row>
    <row r="13" spans="1:4" ht="15.75">
      <c r="A13" s="379" t="s">
        <v>141</v>
      </c>
      <c r="B13" s="178" t="s">
        <v>0</v>
      </c>
      <c r="C13" s="375" t="s">
        <v>497</v>
      </c>
      <c r="D13" s="35"/>
    </row>
    <row r="14" spans="1:4" ht="15.75">
      <c r="A14" s="379" t="s">
        <v>142</v>
      </c>
      <c r="B14" s="178" t="s">
        <v>1</v>
      </c>
      <c r="C14" s="375" t="s">
        <v>498</v>
      </c>
      <c r="D14" s="35"/>
    </row>
    <row r="15" spans="1:4" ht="15.75">
      <c r="A15" s="379" t="s">
        <v>143</v>
      </c>
      <c r="B15" s="178" t="s">
        <v>5</v>
      </c>
      <c r="C15" s="375" t="s">
        <v>499</v>
      </c>
      <c r="D15" s="40"/>
    </row>
    <row r="16" spans="1:4" ht="18">
      <c r="A16" s="379" t="s">
        <v>144</v>
      </c>
      <c r="B16" s="178" t="s">
        <v>169</v>
      </c>
      <c r="C16" s="396" t="s">
        <v>808</v>
      </c>
      <c r="D16" s="6"/>
    </row>
    <row r="17" spans="1:4" ht="18">
      <c r="A17" s="379" t="s">
        <v>145</v>
      </c>
      <c r="B17" s="178" t="s">
        <v>759</v>
      </c>
      <c r="C17" s="375" t="s">
        <v>500</v>
      </c>
      <c r="D17" s="6"/>
    </row>
    <row r="18" spans="1:4" ht="15.75">
      <c r="A18" s="379" t="s">
        <v>146</v>
      </c>
      <c r="B18" s="178" t="s">
        <v>4</v>
      </c>
      <c r="C18" s="375" t="s">
        <v>501</v>
      </c>
      <c r="D18" s="35"/>
    </row>
    <row r="19" spans="1:4" ht="15.75">
      <c r="A19" s="379" t="s">
        <v>517</v>
      </c>
      <c r="B19" s="178" t="s">
        <v>222</v>
      </c>
      <c r="C19" s="375" t="s">
        <v>502</v>
      </c>
      <c r="D19" s="35"/>
    </row>
    <row r="20" spans="1:4" ht="18">
      <c r="A20" s="376" t="s">
        <v>147</v>
      </c>
      <c r="B20" s="395" t="s">
        <v>809</v>
      </c>
      <c r="C20" s="396" t="s">
        <v>810</v>
      </c>
      <c r="D20" s="6"/>
    </row>
    <row r="21" spans="1:4" ht="18">
      <c r="A21" s="376" t="s">
        <v>148</v>
      </c>
      <c r="B21" s="397" t="s">
        <v>811</v>
      </c>
      <c r="C21" s="396" t="s">
        <v>812</v>
      </c>
      <c r="D21" s="6"/>
    </row>
    <row r="22" spans="1:4" ht="18">
      <c r="A22" s="376" t="s">
        <v>149</v>
      </c>
      <c r="B22" s="395" t="s">
        <v>813</v>
      </c>
      <c r="C22" s="396" t="s">
        <v>814</v>
      </c>
      <c r="D22" s="6"/>
    </row>
    <row r="23" spans="1:4" ht="18">
      <c r="A23" s="376" t="s">
        <v>170</v>
      </c>
      <c r="B23" s="395" t="s">
        <v>815</v>
      </c>
      <c r="C23" s="396" t="s">
        <v>816</v>
      </c>
      <c r="D23" s="6"/>
    </row>
    <row r="24" spans="1:4" ht="18">
      <c r="A24" s="376" t="s">
        <v>171</v>
      </c>
      <c r="B24" s="397" t="s">
        <v>817</v>
      </c>
      <c r="C24" s="396" t="s">
        <v>818</v>
      </c>
      <c r="D24" s="6"/>
    </row>
    <row r="25" spans="1:4" ht="18">
      <c r="A25" s="380" t="s">
        <v>172</v>
      </c>
      <c r="B25" s="397" t="s">
        <v>811</v>
      </c>
      <c r="C25" s="396" t="s">
        <v>812</v>
      </c>
      <c r="D25" s="6"/>
    </row>
    <row r="26" spans="1:4" ht="18">
      <c r="A26" s="376" t="s">
        <v>173</v>
      </c>
      <c r="B26" s="395" t="s">
        <v>813</v>
      </c>
      <c r="C26" s="396" t="s">
        <v>814</v>
      </c>
      <c r="D26" s="6"/>
    </row>
    <row r="27" spans="1:4" ht="18">
      <c r="A27" s="376" t="s">
        <v>174</v>
      </c>
      <c r="B27" s="395" t="s">
        <v>815</v>
      </c>
      <c r="C27" s="396" t="s">
        <v>816</v>
      </c>
      <c r="D27" s="6"/>
    </row>
    <row r="28" spans="1:4" ht="18">
      <c r="A28" s="376" t="s">
        <v>175</v>
      </c>
      <c r="B28" s="397" t="s">
        <v>817</v>
      </c>
      <c r="C28" s="396" t="s">
        <v>818</v>
      </c>
      <c r="D28" s="6"/>
    </row>
    <row r="29" spans="1:4" ht="18">
      <c r="A29" s="380" t="s">
        <v>176</v>
      </c>
      <c r="B29" s="397" t="s">
        <v>811</v>
      </c>
      <c r="C29" s="396" t="s">
        <v>812</v>
      </c>
      <c r="D29" s="6"/>
    </row>
    <row r="30" spans="1:4" ht="18">
      <c r="A30" s="376" t="s">
        <v>177</v>
      </c>
      <c r="B30" s="395" t="s">
        <v>813</v>
      </c>
      <c r="C30" s="396" t="s">
        <v>814</v>
      </c>
      <c r="D30" s="6"/>
    </row>
    <row r="31" spans="1:4" ht="18">
      <c r="A31" s="376" t="s">
        <v>178</v>
      </c>
      <c r="B31" s="395" t="s">
        <v>815</v>
      </c>
      <c r="C31" s="396" t="s">
        <v>816</v>
      </c>
      <c r="D31" s="6"/>
    </row>
    <row r="32" spans="1:4" ht="18">
      <c r="A32" s="380" t="s">
        <v>179</v>
      </c>
      <c r="B32" s="397" t="s">
        <v>817</v>
      </c>
      <c r="C32" s="396" t="s">
        <v>818</v>
      </c>
      <c r="D32" s="6"/>
    </row>
    <row r="33" spans="1:4" ht="18">
      <c r="A33" s="381" t="s">
        <v>150</v>
      </c>
      <c r="B33" s="178" t="s">
        <v>188</v>
      </c>
      <c r="C33" s="375" t="s">
        <v>484</v>
      </c>
      <c r="D33" s="7"/>
    </row>
    <row r="34" spans="1:4" ht="18">
      <c r="A34" s="381" t="s">
        <v>151</v>
      </c>
      <c r="B34" s="178" t="s">
        <v>189</v>
      </c>
      <c r="C34" s="375" t="s">
        <v>485</v>
      </c>
      <c r="D34" s="7"/>
    </row>
    <row r="35" spans="1:4" ht="18">
      <c r="A35" s="381" t="s">
        <v>152</v>
      </c>
      <c r="B35" s="178" t="s">
        <v>190</v>
      </c>
      <c r="C35" s="375" t="s">
        <v>486</v>
      </c>
      <c r="D35" s="7"/>
    </row>
    <row r="36" spans="1:4" ht="18">
      <c r="A36" s="381" t="s">
        <v>153</v>
      </c>
      <c r="B36" s="178" t="s">
        <v>191</v>
      </c>
      <c r="C36" s="375" t="s">
        <v>487</v>
      </c>
      <c r="D36" s="7"/>
    </row>
    <row r="37" spans="1:4" ht="18">
      <c r="A37" s="381" t="s">
        <v>154</v>
      </c>
      <c r="B37" s="178" t="s">
        <v>192</v>
      </c>
      <c r="C37" s="375" t="s">
        <v>488</v>
      </c>
      <c r="D37" s="7"/>
    </row>
    <row r="38" spans="1:4" ht="15.75">
      <c r="A38" s="381" t="s">
        <v>155</v>
      </c>
      <c r="B38" s="178" t="s">
        <v>193</v>
      </c>
      <c r="C38" s="375" t="s">
        <v>489</v>
      </c>
      <c r="D38" s="35"/>
    </row>
    <row r="39" spans="1:4" ht="15.75">
      <c r="A39" s="381" t="s">
        <v>156</v>
      </c>
      <c r="B39" s="178" t="s">
        <v>194</v>
      </c>
      <c r="C39" s="375" t="s">
        <v>490</v>
      </c>
      <c r="D39" s="35"/>
    </row>
    <row r="40" spans="1:4" ht="15.75">
      <c r="A40" s="381" t="s">
        <v>157</v>
      </c>
      <c r="B40" s="178" t="s">
        <v>195</v>
      </c>
      <c r="C40" s="375" t="s">
        <v>491</v>
      </c>
      <c r="D40" s="35"/>
    </row>
    <row r="41" spans="1:4" ht="18" hidden="1">
      <c r="A41" s="382" t="s">
        <v>166</v>
      </c>
      <c r="B41" s="178" t="s">
        <v>167</v>
      </c>
      <c r="C41" s="375"/>
      <c r="D41" s="7"/>
    </row>
    <row r="42" spans="1:4" ht="18">
      <c r="A42" s="383" t="s">
        <v>158</v>
      </c>
      <c r="B42" s="178" t="s">
        <v>196</v>
      </c>
      <c r="C42" s="375" t="s">
        <v>473</v>
      </c>
      <c r="D42" s="6"/>
    </row>
    <row r="43" spans="1:4" ht="18">
      <c r="A43" s="383" t="s">
        <v>159</v>
      </c>
      <c r="B43" s="178" t="s">
        <v>466</v>
      </c>
      <c r="C43" s="375" t="s">
        <v>474</v>
      </c>
      <c r="D43" s="6"/>
    </row>
    <row r="44" spans="1:4" ht="18">
      <c r="A44" s="383" t="s">
        <v>160</v>
      </c>
      <c r="B44" s="178" t="s">
        <v>467</v>
      </c>
      <c r="C44" s="375" t="s">
        <v>475</v>
      </c>
      <c r="D44" s="6"/>
    </row>
    <row r="45" spans="1:4" ht="18">
      <c r="A45" s="383" t="s">
        <v>161</v>
      </c>
      <c r="B45" s="178" t="s">
        <v>468</v>
      </c>
      <c r="C45" s="375" t="s">
        <v>476</v>
      </c>
      <c r="D45" s="6"/>
    </row>
    <row r="46" spans="1:4" ht="18">
      <c r="A46" s="383" t="s">
        <v>162</v>
      </c>
      <c r="B46" s="178" t="s">
        <v>469</v>
      </c>
      <c r="C46" s="375" t="s">
        <v>477</v>
      </c>
      <c r="D46" s="6"/>
    </row>
    <row r="47" spans="1:4" ht="18">
      <c r="A47" s="383" t="s">
        <v>163</v>
      </c>
      <c r="B47" s="178" t="s">
        <v>470</v>
      </c>
      <c r="C47" s="375" t="s">
        <v>478</v>
      </c>
      <c r="D47" s="6"/>
    </row>
    <row r="48" spans="1:4" ht="18">
      <c r="A48" s="383" t="s">
        <v>164</v>
      </c>
      <c r="B48" s="178" t="s">
        <v>471</v>
      </c>
      <c r="C48" s="375" t="s">
        <v>479</v>
      </c>
      <c r="D48" s="6"/>
    </row>
  </sheetData>
  <hyperlinks>
    <hyperlink ref="B33" location="'2.2.1, 2.2.2 '!Print_Area" display="المدارس حسب المنطقة "/>
    <hyperlink ref="B34" location="'2.2.1, 2.2.2 '!Print_Area" display="المدارس حسب القطاع "/>
    <hyperlink ref="B35" location="'2.2.3, 2.2.4, 2.2.5'!A1" display="الطلاب حسب المنطقة للربع الثاني من عام 2015"/>
    <hyperlink ref="B36" location="'2.2.3, 2.2.4, 2.2.5'!A1" display="الطلاب حسب القطاع للربع الثاني من عام 2015"/>
    <hyperlink ref="B37" location="'2.2.3, 2.2.4, 2.2.5'!A1" display="الطلاب حسب النوع للربع الثاني من عام 2015"/>
    <hyperlink ref="B38" location="'2.2.6, 2.2.7, 2.2.8 '!Print_Area" display="المعلمون حسب المنطقة"/>
    <hyperlink ref="B39" location="'2.2.6, 2.2.7, 2.2.8 '!Print_Area" display="المعلمون حسب القطاع"/>
    <hyperlink ref="B40" location="'2.2.6, 2.2.7, 2.2.8 '!Print_Area" display="المعلمون حسب النوع"/>
    <hyperlink ref="B41" location="'2.2.9'!A1" display="عدد زوّار المتاحف"/>
    <hyperlink ref="B42" location="'3.1.1'!A1" display="متوسط درجات الحرارة العظمى والصغرى حسب المنطقة والشهر"/>
    <hyperlink ref="B43" location="'3.1.2'!A1" display="متوسط هطول الأمطار حسب المنطقة والشهر"/>
    <hyperlink ref="B44" location="'3.1.3'!A1" display="متوسط سرعة الرياح حسب المنطقة والشهر"/>
    <hyperlink ref="B45" location="'3.1.4'!A1" display="متوسط الضغط الجوي حسب المنطقة والشهر"/>
    <hyperlink ref="B46" location="'3.1.5'!A1" display="متوسط الرطوبة النسبية حسب المنطقة والشهر"/>
    <hyperlink ref="B47" location="'3.1.6'!A1" display="المتوسط اليومي لعدد ساعات سطوع الشمس حسب الشهر"/>
    <hyperlink ref="B48" location="'3.1.7'!A1" display="متوسط المجموع اليومي لشدة الإشعاع الشمسي حسب المنطقة والشهر"/>
    <hyperlink ref="B5" location="'1.2.1 '!Print_Area" display="الارقام القياسية لاسعار الانتاج الصناعي"/>
    <hyperlink ref="B6" location="'1.2.2 '!Print_Area" display="الارقام القياسية لكميات الانتاج الصناعي"/>
    <hyperlink ref="B7" location="'1.2.3 '!Print_Area" display="الأرقام القياسية لتكاليف الانشاءات"/>
    <hyperlink ref="B13" location="'1.3.4'!Print_Area" display="نسبة الاشغال في المنشآت الفندقية"/>
    <hyperlink ref="B14" location="'1.3.5  '!Print_Area" display="عدد نزلاء المنشآت الفندقية حسب الجنسية "/>
    <hyperlink ref="B15" location="'1.3.6 '!Print_Area" display="اعداد القادمون والمغادرون حسب اقليم المغادرة والوصول"/>
    <hyperlink ref="B16" location="'1.3.7'!Print_Area" display="حركة النقل الجوي حسب المطار"/>
    <hyperlink ref="B17" location="'1.3.8'!Print_Area" display="حركة النقل الجوي حسب المطار"/>
    <hyperlink ref="B18" location="'1.3.9'!Print_Area" display="أهم احصاءات سوق ابوظبي للاوراق المالية"/>
    <hyperlink ref="B19" location="'1.3.10'!Print_Area" display="إحصاءات البنو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2" location="'3.1.1'!Print_Area" display="Mean Maximum and Minimum Temperature by Region"/>
    <hyperlink ref="C43" location="'3.1.2'!Print_Area" display=" Rainfall Statistics by Region"/>
    <hyperlink ref="C44" location="'3.1.3'!Print_Area" display="Wind Speed Statistics by Region"/>
    <hyperlink ref="C45" location="'3.1.4'!Print_Area" display="Average Atmospheric Pressure by Region"/>
    <hyperlink ref="C46" location="'3.1.5'!Print_Area" display="Relative Humidity by Region"/>
    <hyperlink ref="C47" location="'3.1.6'!Print_Area" display="Daily Average Number of Hours of Sunshine by Region"/>
    <hyperlink ref="C48" location="'3.1.7'!Print_Area" display=" Average Daily Total Solar Radiation Intensity by Region"/>
    <hyperlink ref="C33" location="'2.2.1, 2.2.2 '!Print_Area" display="Schools by Region"/>
    <hyperlink ref="C34" location="'2.2.1, 2.2.2 '!Print_Area" display="Schools by Sector"/>
    <hyperlink ref="C35" location="'2.2.3, 2.2.4, 2.2.5'!Print_Area" display="Pupils by Region"/>
    <hyperlink ref="C36" location="'2.2.3, 2.2.4, 2.2.5'!Print_Area" display="Pupils by Sector"/>
    <hyperlink ref="C37" location="'2.2.3, 2.2.4, 2.2.5'!Print_Area" display="Pupils by Gender"/>
    <hyperlink ref="C38" location="'2.2.6, 2.2.7, 2.2.8 '!Print_Area" display=" Teachers by Region"/>
    <hyperlink ref="C39" location="'2.2.6, 2.2.7, 2.2.8 '!Print_Area" display="Teachers by Sector"/>
    <hyperlink ref="C40" location="'2.2.6, 2.2.7, 2.2.8 '!Print_Area" display="Teachers by Gender"/>
    <hyperlink ref="C4" location="'1.1.1'!Print_Area" display=" Gross Domestic Product by sectors at current and constant prices"/>
    <hyperlink ref="C6" location="'1.2.2 '!Print_Area" display="Industrial Production Index (IPI)"/>
    <hyperlink ref="C7" location="'1.2.3 '!Print_Area" display="Construction Cost Index"/>
    <hyperlink ref="C9" location="'1.2.5 '!Print_Area" display="Monthly Consumer Price Index"/>
    <hyperlink ref="C10" location="'1.3.1'!Print_Area" display="Number of New, Renewed and Canceled commercial licenses"/>
    <hyperlink ref="C13" location="'1.3.4'!Print_Area" display="Occupancy rate in Hotel Establishments"/>
    <hyperlink ref="C14" location="'1.3.5  '!Print_Area" display="Guests of Hotel Establishments by nationality "/>
    <hyperlink ref="C15" location="'1.3.6 '!Print_Area" display="Air Passengers Arrivals and Departures by Region "/>
    <hyperlink ref="C18" location="'1.3.9'!Print_Area" display="Key Statistics of the Abu Dhabi Securities Market"/>
    <hyperlink ref="C19" location="'1.3.10'!Print_Area" display="Banks Statistics"/>
    <hyperlink ref="B11" location="'1.3.2'!Print_Area" display="عدد رخص البناء الصادرة حسب استخدام المبنى"/>
    <hyperlink ref="C11" location="'1.3.2'!Print_Area" display="Number of Permits Issued by Building Usage and Region"/>
    <hyperlink ref="C17" location="'1.3.8'!Print_Area" display="Air Transport of Goods by Airport"/>
    <hyperlink ref="C5" location="'1.2.1 '!Print_Area" display=" Industrial Producer Price Index"/>
    <hyperlink ref="B8" location="'1.2.4 '!Print_Area" display="التغير النسبي في أسعار المجموعات الرئيسية لمواد البناء "/>
    <hyperlink ref="C8" location="'1.2.4 '!Print_Area" display="Relative change in prices of major groups of building materials"/>
    <hyperlink ref="B9" location="'1.2.5 '!Print_Area" display=" الأرقام القياسية لأسعار المستهلك بحسب مجموعات الإنفاق الرئيسية"/>
    <hyperlink ref="B12" location="'1.3.3'!Print_Area" display="إحصاءات عدد المباني المنجزة حسب نوع الاستخدام"/>
    <hyperlink ref="C12" location="'1.3.3'!A1" display=" Number of Buildings Completion by Type of Usage"/>
    <hyperlink ref="C16" location="'1.3.7'!Print_Area" display="Aircraft Movement and passengers by Airport"/>
    <hyperlink ref="B20" location="'1.4.1 '!Print_Area" display="إحصاءات التجارة الخارجية عبر منافذ إمارة أبوظبي"/>
    <hyperlink ref="C20" location="'1.4.1 '!Print_Area" display="Statistics of foreign trade through the ports of Abu Dhabi Emirate "/>
    <hyperlink ref="B21" location="'1.4.2, 1.4.6, 1.4.10 '!Print_Area" display="إحصاءات التحارة السلعية غير النفطية عبر منافذ إمارة أبوظبي حسب أقسام النظام المنسق"/>
    <hyperlink ref="C21" location="'1.4.2, 1.4.6, 1.4.10 '!Print_Area" display="Statistics of foreign trade through the ports of Abu Dhabi Emirate by sections of the Harmonized System (HS)"/>
    <hyperlink ref="C25" location="'1.4.2, 1.4.6, 1.4.10 '!Print_Area" display="Statistics of foreign trade through the ports of Abu Dhabi Emirate by sections of the Harmonized System (HS)"/>
    <hyperlink ref="C29" location="'1.4.2, 1.4.6, 1.4.10 '!Print_Area" display="Statistics of foreign trade through the ports of Abu Dhabi Emirate by sections of the Harmonized System (HS)"/>
    <hyperlink ref="B25" location="'1.4.2, 1.4.6, 1.4.10 '!Print_Area" display="إحصاءات التحارة السلعية غير النفطية عبر منافذ إمارة أبوظبي حسب أقسام النظام المنسق"/>
    <hyperlink ref="B29" location="'1.4.2, 1.4.6, 1.4.10 '!Print_Area" display="إحصاءات التحارة السلعية غير النفطية عبر منافذ إمارة أبوظبي حسب أقسام النظام المنسق"/>
    <hyperlink ref="B22" location="'1.4.3, 1.4.7, 1.4.11 '!Print_Area" display="إحصاءات التجارة الخارجية السلعية غير النفطية عبر منافذ إمارة أبوظبي حسب القارة "/>
    <hyperlink ref="C22" location="'1.4.3, 1.4.7, 1.4.11 '!Print_Area" display="Statistics of foreign trade through the ports of Abu Dhabi Emirate by continent "/>
    <hyperlink ref="C26" location="'1.4.3, 1.4.7, 1.4.11 '!Print_Area" display="Statistics of foreign trade through the ports of Abu Dhabi Emirate by continent "/>
    <hyperlink ref="C30" location="'1.4.3, 1.4.7, 1.4.11 '!Print_Area" display="Statistics of foreign trade through the ports of Abu Dhabi Emirate by continent "/>
    <hyperlink ref="B26" location="'1.4.3, 1.4.7, 1.4.11 '!Print_Area" display="إحصاءات التجارة الخارجية السلعية غير النفطية عبر منافذ إمارة أبوظبي حسب القارة "/>
    <hyperlink ref="B30" location="'1.4.3, 1.4.7, 1.4.11 '!Print_Area" display="إحصاءات التجارة الخارجية السلعية غير النفطية عبر منافذ إمارة أبوظبي حسب القارة "/>
    <hyperlink ref="B23" location="'1.4.4, 1.4.8, 1.4.12 '!Print_Area" display="أهم الشركاء التجاريين للتجارة الخارجية عبر منافذ إمارة أبوظبي"/>
    <hyperlink ref="C23" location="'1.4.4, 1.4.8, 1.4.12 '!Print_Area" display=" Top trade partners through the ports of Abu Dhabi Emirate"/>
    <hyperlink ref="C27" location="'1.4.4, 1.4.8, 1.4.12 '!Print_Area" display=" Top trade partners through the ports of Abu Dhabi Emirate"/>
    <hyperlink ref="C31" location="'1.4.4, 1.4.8, 1.4.12 '!Print_Area" display=" Top trade partners through the ports of Abu Dhabi Emirate"/>
    <hyperlink ref="B27" location="'1.4.4, 1.4.8, 1.4.12 '!Print_Area" display="أهم الشركاء التجاريين للتجارة الخارجية عبر منافذ إمارة أبوظبي"/>
    <hyperlink ref="B31" location="'1.4.4, 1.4.8, 1.4.12 '!Print_Area" display="أهم الشركاء التجاريين للتجارة الخارجية عبر منافذ إمارة أبوظبي"/>
    <hyperlink ref="B24" location="'1.4.5, 1.4.9, 1.4.13 '!Print_Area" display="إحصاءات التجارة الخارجية عبر منافذ إمارة ابوظبي حسب الفئات الاقتصادية الواسعة (BEC)"/>
    <hyperlink ref="C24" location="'1.4.5, 1.4.9, 1.4.13 '!Print_Area" display="Statistics of foreign trade through the ports of Abu Dhabi Emirate by Broad Economic Categories (BEC)"/>
    <hyperlink ref="B28" location="'1.4.5, 1.4.9, 1.4.13 '!Print_Area" display="إحصاءات التجارة الخارجية عبر منافذ إمارة ابوظبي حسب الفئات الاقتصادية الواسعة (BEC)"/>
    <hyperlink ref="B32" location="'1.4.5, 1.4.9, 1.4.13 '!Print_Area" display="إحصاءات التجارة الخارجية عبر منافذ إمارة ابوظبي حسب الفئات الاقتصادية الواسعة (BEC)"/>
    <hyperlink ref="C28" location="'1.4.5, 1.4.9, 1.4.13 '!Print_Area" display="Statistics of foreign trade through the ports of Abu Dhabi Emirate by Broad Economic Categories (BEC)"/>
    <hyperlink ref="C32" location="'1.4.5, 1.4.9, 1.4.13 '!Print_Area" display="Statistics of foreign trade through the ports of Abu Dhabi Emirate by Broad Economic Categories (BEC)"/>
  </hyperlinks>
  <pageMargins left="0.7" right="0.7" top="0.75" bottom="0.75" header="0.3" footer="0.3"/>
  <pageSetup paperSize="9" scale="58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rightToLeft="1" view="pageBreakPreview" zoomScaleNormal="90" zoomScaleSheetLayoutView="100" workbookViewId="0">
      <selection activeCell="M3" sqref="M3"/>
    </sheetView>
  </sheetViews>
  <sheetFormatPr defaultColWidth="9.140625" defaultRowHeight="15"/>
  <cols>
    <col min="1" max="1" width="21" style="12" customWidth="1"/>
    <col min="2" max="14" width="9.140625" style="12"/>
    <col min="15" max="15" width="26.5703125" style="12" customWidth="1"/>
    <col min="16" max="16384" width="9.140625" style="12"/>
  </cols>
  <sheetData>
    <row r="1" spans="1:15" s="239" customFormat="1">
      <c r="A1" s="402" t="s">
        <v>549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 s="239" customFormat="1">
      <c r="A2" s="402" t="s">
        <v>715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B3" s="88"/>
      <c r="C3" s="88"/>
      <c r="D3" s="88"/>
      <c r="M3" s="11" t="s">
        <v>75</v>
      </c>
      <c r="N3" s="11"/>
    </row>
    <row r="4" spans="1:15">
      <c r="A4" s="426" t="s">
        <v>7</v>
      </c>
      <c r="B4" s="427">
        <v>2014</v>
      </c>
      <c r="C4" s="427">
        <v>2015</v>
      </c>
      <c r="D4" s="427">
        <v>2016</v>
      </c>
      <c r="E4" s="427">
        <v>2017</v>
      </c>
      <c r="F4" s="427">
        <v>2017</v>
      </c>
      <c r="G4" s="427"/>
      <c r="H4" s="427"/>
      <c r="I4" s="427"/>
      <c r="J4" s="427">
        <v>2018</v>
      </c>
      <c r="K4" s="427">
        <v>2018</v>
      </c>
      <c r="L4" s="427"/>
      <c r="M4" s="427"/>
      <c r="N4" s="427"/>
      <c r="O4" s="423" t="s">
        <v>522</v>
      </c>
    </row>
    <row r="5" spans="1:15" ht="25.5">
      <c r="A5" s="426"/>
      <c r="B5" s="427"/>
      <c r="C5" s="427"/>
      <c r="D5" s="427"/>
      <c r="E5" s="427"/>
      <c r="F5" s="240" t="s">
        <v>404</v>
      </c>
      <c r="G5" s="240" t="s">
        <v>405</v>
      </c>
      <c r="H5" s="240" t="s">
        <v>406</v>
      </c>
      <c r="I5" s="240" t="s">
        <v>407</v>
      </c>
      <c r="J5" s="428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15" s="88" customFormat="1" ht="15" customHeight="1">
      <c r="A6" s="241" t="s">
        <v>180</v>
      </c>
      <c r="B6" s="241"/>
      <c r="C6" s="241"/>
      <c r="D6" s="241"/>
      <c r="O6" s="242" t="s">
        <v>238</v>
      </c>
    </row>
    <row r="7" spans="1:15">
      <c r="A7" s="252" t="s">
        <v>550</v>
      </c>
      <c r="B7" s="235">
        <v>1713</v>
      </c>
      <c r="C7" s="235">
        <v>1985</v>
      </c>
      <c r="D7" s="235">
        <v>1677</v>
      </c>
      <c r="E7" s="235">
        <v>1680</v>
      </c>
      <c r="F7" s="235">
        <v>421</v>
      </c>
      <c r="G7" s="235">
        <v>411</v>
      </c>
      <c r="H7" s="235">
        <v>527</v>
      </c>
      <c r="I7" s="235">
        <v>321</v>
      </c>
      <c r="J7" s="235">
        <f>SUM(K7:N7)</f>
        <v>1313</v>
      </c>
      <c r="K7" s="235">
        <v>368</v>
      </c>
      <c r="L7" s="235">
        <v>346</v>
      </c>
      <c r="M7" s="235">
        <v>330</v>
      </c>
      <c r="N7" s="235">
        <v>269</v>
      </c>
      <c r="O7" s="253" t="s">
        <v>534</v>
      </c>
    </row>
    <row r="8" spans="1:15">
      <c r="A8" s="254" t="s">
        <v>551</v>
      </c>
      <c r="B8" s="243">
        <v>46</v>
      </c>
      <c r="C8" s="243">
        <v>32</v>
      </c>
      <c r="D8" s="243">
        <v>38</v>
      </c>
      <c r="E8" s="235">
        <v>27</v>
      </c>
      <c r="F8" s="235">
        <v>7</v>
      </c>
      <c r="G8" s="235">
        <v>8</v>
      </c>
      <c r="H8" s="235">
        <v>9</v>
      </c>
      <c r="I8" s="235">
        <v>3</v>
      </c>
      <c r="J8" s="235">
        <f t="shared" ref="J8:J13" si="0">SUM(K8:N8)</f>
        <v>91</v>
      </c>
      <c r="K8" s="235">
        <v>27</v>
      </c>
      <c r="L8" s="235">
        <v>27</v>
      </c>
      <c r="M8" s="235">
        <v>17</v>
      </c>
      <c r="N8" s="235">
        <v>20</v>
      </c>
      <c r="O8" s="253" t="s">
        <v>544</v>
      </c>
    </row>
    <row r="9" spans="1:15">
      <c r="A9" s="254" t="s">
        <v>552</v>
      </c>
      <c r="B9" s="243">
        <v>165</v>
      </c>
      <c r="C9" s="243">
        <v>225</v>
      </c>
      <c r="D9" s="243">
        <v>109</v>
      </c>
      <c r="E9" s="235">
        <v>126</v>
      </c>
      <c r="F9" s="235">
        <v>28</v>
      </c>
      <c r="G9" s="235">
        <v>28</v>
      </c>
      <c r="H9" s="235">
        <v>30</v>
      </c>
      <c r="I9" s="235">
        <v>40</v>
      </c>
      <c r="J9" s="235">
        <f t="shared" si="0"/>
        <v>93</v>
      </c>
      <c r="K9" s="235">
        <v>27</v>
      </c>
      <c r="L9" s="235">
        <v>28</v>
      </c>
      <c r="M9" s="235">
        <v>18</v>
      </c>
      <c r="N9" s="235">
        <v>20</v>
      </c>
      <c r="O9" s="253" t="s">
        <v>538</v>
      </c>
    </row>
    <row r="10" spans="1:15">
      <c r="A10" s="254" t="s">
        <v>539</v>
      </c>
      <c r="B10" s="243">
        <v>65</v>
      </c>
      <c r="C10" s="243">
        <v>65</v>
      </c>
      <c r="D10" s="243">
        <v>46</v>
      </c>
      <c r="E10" s="235">
        <v>54</v>
      </c>
      <c r="F10" s="235">
        <v>8</v>
      </c>
      <c r="G10" s="235">
        <v>17</v>
      </c>
      <c r="H10" s="235">
        <v>15</v>
      </c>
      <c r="I10" s="235">
        <v>14</v>
      </c>
      <c r="J10" s="235">
        <f t="shared" si="0"/>
        <v>47</v>
      </c>
      <c r="K10" s="235">
        <v>17</v>
      </c>
      <c r="L10" s="235">
        <v>17</v>
      </c>
      <c r="M10" s="235">
        <v>8</v>
      </c>
      <c r="N10" s="235">
        <v>5</v>
      </c>
      <c r="O10" s="253" t="s">
        <v>540</v>
      </c>
    </row>
    <row r="11" spans="1:15">
      <c r="A11" s="254" t="s">
        <v>553</v>
      </c>
      <c r="B11" s="243">
        <v>70</v>
      </c>
      <c r="C11" s="243">
        <v>52</v>
      </c>
      <c r="D11" s="243">
        <v>57</v>
      </c>
      <c r="E11" s="235">
        <v>36</v>
      </c>
      <c r="F11" s="235">
        <v>3</v>
      </c>
      <c r="G11" s="235">
        <v>6</v>
      </c>
      <c r="H11" s="235">
        <v>13</v>
      </c>
      <c r="I11" s="235">
        <v>14</v>
      </c>
      <c r="J11" s="235">
        <f t="shared" si="0"/>
        <v>28</v>
      </c>
      <c r="K11" s="235">
        <v>5</v>
      </c>
      <c r="L11" s="235">
        <v>5</v>
      </c>
      <c r="M11" s="235">
        <v>8</v>
      </c>
      <c r="N11" s="235">
        <v>10</v>
      </c>
      <c r="O11" s="253" t="s">
        <v>536</v>
      </c>
    </row>
    <row r="12" spans="1:15">
      <c r="A12" s="254" t="s">
        <v>554</v>
      </c>
      <c r="B12" s="243">
        <v>0</v>
      </c>
      <c r="C12" s="243">
        <v>0</v>
      </c>
      <c r="D12" s="243">
        <v>2</v>
      </c>
      <c r="E12" s="235">
        <v>1</v>
      </c>
      <c r="F12" s="235">
        <v>0</v>
      </c>
      <c r="G12" s="235">
        <v>0</v>
      </c>
      <c r="H12" s="235">
        <v>1</v>
      </c>
      <c r="I12" s="235">
        <v>0</v>
      </c>
      <c r="J12" s="235">
        <f t="shared" si="0"/>
        <v>4</v>
      </c>
      <c r="K12" s="235">
        <v>1</v>
      </c>
      <c r="L12" s="235">
        <v>1</v>
      </c>
      <c r="M12" s="235">
        <v>2</v>
      </c>
      <c r="N12" s="235">
        <v>0</v>
      </c>
      <c r="O12" s="253" t="s">
        <v>542</v>
      </c>
    </row>
    <row r="13" spans="1:15">
      <c r="A13" s="254" t="s">
        <v>76</v>
      </c>
      <c r="B13" s="243">
        <v>0</v>
      </c>
      <c r="C13" s="243">
        <v>8</v>
      </c>
      <c r="D13" s="243">
        <v>0</v>
      </c>
      <c r="E13" s="235">
        <v>0</v>
      </c>
      <c r="F13" s="235">
        <v>0</v>
      </c>
      <c r="G13" s="235">
        <v>0</v>
      </c>
      <c r="H13" s="235">
        <v>0</v>
      </c>
      <c r="I13" s="235">
        <v>0</v>
      </c>
      <c r="J13" s="235">
        <f t="shared" si="0"/>
        <v>0</v>
      </c>
      <c r="K13" s="235">
        <v>0</v>
      </c>
      <c r="L13" s="235">
        <v>0</v>
      </c>
      <c r="M13" s="235">
        <v>0</v>
      </c>
      <c r="N13" s="235">
        <v>0</v>
      </c>
      <c r="O13" s="253" t="s">
        <v>392</v>
      </c>
    </row>
    <row r="14" spans="1:15">
      <c r="A14" s="245" t="s">
        <v>10</v>
      </c>
      <c r="B14" s="255">
        <f t="shared" ref="B14:C14" si="1">SUM(B7:B13)</f>
        <v>2059</v>
      </c>
      <c r="C14" s="255">
        <f t="shared" si="1"/>
        <v>2367</v>
      </c>
      <c r="D14" s="255">
        <v>1929</v>
      </c>
      <c r="E14" s="255">
        <v>1924</v>
      </c>
      <c r="F14" s="255">
        <v>467</v>
      </c>
      <c r="G14" s="255">
        <v>470</v>
      </c>
      <c r="H14" s="255">
        <v>595</v>
      </c>
      <c r="I14" s="255">
        <v>392</v>
      </c>
      <c r="J14" s="255">
        <f>SUM(K14:N14)</f>
        <v>1576</v>
      </c>
      <c r="K14" s="255">
        <f>SUM(K7:K13)</f>
        <v>445</v>
      </c>
      <c r="L14" s="255">
        <f>SUM(L7:L13)</f>
        <v>424</v>
      </c>
      <c r="M14" s="255">
        <f>SUM(M7:M13)</f>
        <v>383</v>
      </c>
      <c r="N14" s="255">
        <f>SUM(N7:N13)</f>
        <v>324</v>
      </c>
      <c r="O14" s="256" t="s">
        <v>234</v>
      </c>
    </row>
    <row r="15" spans="1:15" ht="15.75" customHeight="1">
      <c r="A15" s="241" t="s">
        <v>181</v>
      </c>
      <c r="B15" s="241"/>
      <c r="C15" s="241"/>
      <c r="D15" s="241"/>
      <c r="O15" s="242" t="s">
        <v>244</v>
      </c>
    </row>
    <row r="16" spans="1:15">
      <c r="A16" s="20" t="s">
        <v>550</v>
      </c>
      <c r="B16" s="243">
        <v>829</v>
      </c>
      <c r="C16" s="243">
        <v>1045</v>
      </c>
      <c r="D16" s="243">
        <v>1570</v>
      </c>
      <c r="E16" s="243">
        <f>SUM(F16:I16)</f>
        <v>1782</v>
      </c>
      <c r="F16" s="243">
        <v>633</v>
      </c>
      <c r="G16" s="243">
        <v>330</v>
      </c>
      <c r="H16" s="235">
        <v>420</v>
      </c>
      <c r="I16" s="235">
        <v>399</v>
      </c>
      <c r="J16" s="347">
        <f>SUM(K16:N16)</f>
        <v>1622</v>
      </c>
      <c r="K16" s="235">
        <v>580</v>
      </c>
      <c r="L16" s="235">
        <v>474</v>
      </c>
      <c r="M16" s="235">
        <v>286</v>
      </c>
      <c r="N16" s="235">
        <v>282</v>
      </c>
      <c r="O16" s="253" t="s">
        <v>534</v>
      </c>
    </row>
    <row r="17" spans="1:16">
      <c r="A17" s="20" t="s">
        <v>551</v>
      </c>
      <c r="B17" s="243">
        <v>0</v>
      </c>
      <c r="C17" s="243">
        <v>60</v>
      </c>
      <c r="D17" s="243">
        <v>43</v>
      </c>
      <c r="E17" s="243">
        <f t="shared" ref="E17:E22" si="2">SUM(F17:I17)</f>
        <v>98</v>
      </c>
      <c r="F17" s="243">
        <v>15</v>
      </c>
      <c r="G17" s="243">
        <v>17</v>
      </c>
      <c r="H17" s="235">
        <v>33</v>
      </c>
      <c r="I17" s="235">
        <v>33</v>
      </c>
      <c r="J17" s="347">
        <f t="shared" ref="J17:J22" si="3">SUM(K17:N17)</f>
        <v>93</v>
      </c>
      <c r="K17" s="235">
        <v>39</v>
      </c>
      <c r="L17" s="235">
        <v>25</v>
      </c>
      <c r="M17" s="235">
        <v>15</v>
      </c>
      <c r="N17" s="235">
        <v>14</v>
      </c>
      <c r="O17" s="253" t="s">
        <v>544</v>
      </c>
    </row>
    <row r="18" spans="1:16">
      <c r="A18" s="20" t="s">
        <v>552</v>
      </c>
      <c r="B18" s="243">
        <v>19</v>
      </c>
      <c r="C18" s="243">
        <v>20</v>
      </c>
      <c r="D18" s="243">
        <v>11</v>
      </c>
      <c r="E18" s="243">
        <f t="shared" si="2"/>
        <v>58</v>
      </c>
      <c r="F18" s="243">
        <v>9</v>
      </c>
      <c r="G18" s="243">
        <v>7</v>
      </c>
      <c r="H18" s="235">
        <v>18</v>
      </c>
      <c r="I18" s="235">
        <v>24</v>
      </c>
      <c r="J18" s="347">
        <f t="shared" si="3"/>
        <v>21</v>
      </c>
      <c r="K18" s="235">
        <v>3</v>
      </c>
      <c r="L18" s="235">
        <v>9</v>
      </c>
      <c r="M18" s="235">
        <v>5</v>
      </c>
      <c r="N18" s="235">
        <v>4</v>
      </c>
      <c r="O18" s="253" t="s">
        <v>538</v>
      </c>
    </row>
    <row r="19" spans="1:16">
      <c r="A19" s="20" t="s">
        <v>539</v>
      </c>
      <c r="B19" s="243">
        <v>19</v>
      </c>
      <c r="C19" s="243">
        <v>45</v>
      </c>
      <c r="D19" s="243">
        <v>33</v>
      </c>
      <c r="E19" s="243">
        <f t="shared" si="2"/>
        <v>62</v>
      </c>
      <c r="F19" s="243">
        <v>10</v>
      </c>
      <c r="G19" s="243">
        <v>16</v>
      </c>
      <c r="H19" s="235">
        <v>14</v>
      </c>
      <c r="I19" s="235">
        <v>22</v>
      </c>
      <c r="J19" s="347">
        <f t="shared" si="3"/>
        <v>63</v>
      </c>
      <c r="K19" s="235">
        <v>35</v>
      </c>
      <c r="L19" s="235">
        <v>13</v>
      </c>
      <c r="M19" s="235">
        <v>8</v>
      </c>
      <c r="N19" s="235">
        <v>7</v>
      </c>
      <c r="O19" s="253" t="s">
        <v>540</v>
      </c>
    </row>
    <row r="20" spans="1:16">
      <c r="A20" s="20" t="s">
        <v>553</v>
      </c>
      <c r="B20" s="243">
        <v>45</v>
      </c>
      <c r="C20" s="243">
        <v>56</v>
      </c>
      <c r="D20" s="243">
        <v>47</v>
      </c>
      <c r="E20" s="243">
        <f t="shared" si="2"/>
        <v>55</v>
      </c>
      <c r="F20" s="243">
        <v>3</v>
      </c>
      <c r="G20" s="243">
        <v>24</v>
      </c>
      <c r="H20" s="235">
        <v>5</v>
      </c>
      <c r="I20" s="235">
        <v>23</v>
      </c>
      <c r="J20" s="347">
        <f t="shared" si="3"/>
        <v>45</v>
      </c>
      <c r="K20" s="235">
        <v>24</v>
      </c>
      <c r="L20" s="235">
        <v>10</v>
      </c>
      <c r="M20" s="235">
        <v>6</v>
      </c>
      <c r="N20" s="235">
        <v>5</v>
      </c>
      <c r="O20" s="253" t="s">
        <v>536</v>
      </c>
    </row>
    <row r="21" spans="1:16">
      <c r="A21" s="20" t="s">
        <v>554</v>
      </c>
      <c r="B21" s="243">
        <v>0</v>
      </c>
      <c r="C21" s="243">
        <v>0</v>
      </c>
      <c r="D21" s="243">
        <v>1</v>
      </c>
      <c r="E21" s="243">
        <f t="shared" si="2"/>
        <v>3</v>
      </c>
      <c r="F21" s="243">
        <v>0</v>
      </c>
      <c r="G21" s="243">
        <v>1</v>
      </c>
      <c r="H21" s="235">
        <v>1</v>
      </c>
      <c r="I21" s="235">
        <v>1</v>
      </c>
      <c r="J21" s="347">
        <f t="shared" si="3"/>
        <v>0</v>
      </c>
      <c r="K21" s="235">
        <v>0</v>
      </c>
      <c r="L21" s="235">
        <v>0</v>
      </c>
      <c r="M21" s="235">
        <v>0</v>
      </c>
      <c r="N21" s="235">
        <v>0</v>
      </c>
      <c r="O21" s="253" t="s">
        <v>542</v>
      </c>
    </row>
    <row r="22" spans="1:16">
      <c r="A22" s="20" t="s">
        <v>76</v>
      </c>
      <c r="B22" s="243">
        <v>0</v>
      </c>
      <c r="C22" s="243">
        <v>1</v>
      </c>
      <c r="D22" s="243">
        <v>0</v>
      </c>
      <c r="E22" s="243">
        <f t="shared" si="2"/>
        <v>0</v>
      </c>
      <c r="F22" s="243">
        <v>0</v>
      </c>
      <c r="G22" s="243">
        <v>0</v>
      </c>
      <c r="H22" s="235">
        <v>0</v>
      </c>
      <c r="I22" s="235">
        <v>0</v>
      </c>
      <c r="J22" s="347">
        <f t="shared" si="3"/>
        <v>0</v>
      </c>
      <c r="K22" s="235">
        <v>0</v>
      </c>
      <c r="L22" s="235">
        <v>0</v>
      </c>
      <c r="M22" s="235">
        <v>0</v>
      </c>
      <c r="N22" s="235">
        <v>0</v>
      </c>
      <c r="O22" s="253" t="s">
        <v>392</v>
      </c>
    </row>
    <row r="23" spans="1:16">
      <c r="A23" s="245" t="s">
        <v>10</v>
      </c>
      <c r="B23" s="255">
        <f t="shared" ref="B23:C23" si="4">SUM(B16:B22)</f>
        <v>912</v>
      </c>
      <c r="C23" s="255">
        <f t="shared" si="4"/>
        <v>1227</v>
      </c>
      <c r="D23" s="255">
        <v>1705</v>
      </c>
      <c r="E23" s="255">
        <f>SUM(F23:I23)</f>
        <v>2058</v>
      </c>
      <c r="F23" s="255">
        <v>670</v>
      </c>
      <c r="G23" s="255">
        <v>395</v>
      </c>
      <c r="H23" s="255">
        <v>491</v>
      </c>
      <c r="I23" s="255">
        <v>502</v>
      </c>
      <c r="J23" s="255">
        <f>SUM(K23:N23)</f>
        <v>1844</v>
      </c>
      <c r="K23" s="255">
        <f>SUM(K16:K22)</f>
        <v>681</v>
      </c>
      <c r="L23" s="255">
        <f>SUM(L16:L22)</f>
        <v>531</v>
      </c>
      <c r="M23" s="255">
        <f>SUM(M16:M22)</f>
        <v>320</v>
      </c>
      <c r="N23" s="255">
        <f>SUM(N16:N22)</f>
        <v>312</v>
      </c>
      <c r="O23" s="256" t="s">
        <v>234</v>
      </c>
    </row>
    <row r="24" spans="1:16">
      <c r="A24" s="241" t="s">
        <v>555</v>
      </c>
      <c r="B24" s="241"/>
      <c r="C24" s="241"/>
      <c r="D24" s="241"/>
      <c r="O24" s="242" t="s">
        <v>245</v>
      </c>
    </row>
    <row r="25" spans="1:16">
      <c r="A25" s="20" t="s">
        <v>550</v>
      </c>
      <c r="B25" s="243">
        <v>297</v>
      </c>
      <c r="C25" s="243">
        <v>66</v>
      </c>
      <c r="D25" s="243">
        <v>59</v>
      </c>
      <c r="E25" s="243">
        <f>SUM(F25:I25)</f>
        <v>113</v>
      </c>
      <c r="F25" s="243">
        <v>23</v>
      </c>
      <c r="G25" s="243">
        <v>40</v>
      </c>
      <c r="H25" s="235">
        <v>11</v>
      </c>
      <c r="I25" s="235">
        <v>39</v>
      </c>
      <c r="J25" s="347">
        <f>SUM(K25:N25)</f>
        <v>112</v>
      </c>
      <c r="K25" s="235">
        <v>54</v>
      </c>
      <c r="L25" s="235">
        <v>22</v>
      </c>
      <c r="M25" s="235">
        <v>17</v>
      </c>
      <c r="N25" s="235">
        <v>19</v>
      </c>
      <c r="O25" s="253" t="s">
        <v>534</v>
      </c>
    </row>
    <row r="26" spans="1:16">
      <c r="A26" s="20" t="s">
        <v>551</v>
      </c>
      <c r="B26" s="243">
        <v>0</v>
      </c>
      <c r="C26" s="243">
        <v>5</v>
      </c>
      <c r="D26" s="243">
        <v>24</v>
      </c>
      <c r="E26" s="243">
        <f t="shared" ref="E26:E32" si="5">SUM(F26:I26)</f>
        <v>2</v>
      </c>
      <c r="F26" s="243">
        <v>0</v>
      </c>
      <c r="G26" s="243">
        <v>0</v>
      </c>
      <c r="H26" s="235">
        <v>1</v>
      </c>
      <c r="I26" s="235">
        <v>1</v>
      </c>
      <c r="J26" s="347">
        <f t="shared" ref="J26:J31" si="6">SUM(K26:N26)</f>
        <v>0</v>
      </c>
      <c r="K26" s="235">
        <v>0</v>
      </c>
      <c r="L26" s="235">
        <v>0</v>
      </c>
      <c r="M26" s="235">
        <v>0</v>
      </c>
      <c r="N26" s="235">
        <v>0</v>
      </c>
      <c r="O26" s="253" t="s">
        <v>544</v>
      </c>
    </row>
    <row r="27" spans="1:16">
      <c r="A27" s="20" t="s">
        <v>552</v>
      </c>
      <c r="B27" s="243">
        <v>7</v>
      </c>
      <c r="C27" s="243">
        <v>14</v>
      </c>
      <c r="D27" s="243">
        <v>61</v>
      </c>
      <c r="E27" s="243">
        <f t="shared" si="5"/>
        <v>10</v>
      </c>
      <c r="F27" s="243">
        <v>4</v>
      </c>
      <c r="G27" s="243">
        <v>2</v>
      </c>
      <c r="H27" s="235">
        <v>1</v>
      </c>
      <c r="I27" s="235">
        <v>3</v>
      </c>
      <c r="J27" s="347">
        <f t="shared" si="6"/>
        <v>10</v>
      </c>
      <c r="K27" s="235">
        <v>3</v>
      </c>
      <c r="L27" s="235">
        <v>3</v>
      </c>
      <c r="M27" s="235">
        <v>2</v>
      </c>
      <c r="N27" s="235">
        <v>2</v>
      </c>
      <c r="O27" s="253" t="s">
        <v>538</v>
      </c>
    </row>
    <row r="28" spans="1:16">
      <c r="A28" s="20" t="s">
        <v>539</v>
      </c>
      <c r="B28" s="243">
        <v>21</v>
      </c>
      <c r="C28" s="243">
        <v>17</v>
      </c>
      <c r="D28" s="243">
        <v>4</v>
      </c>
      <c r="E28" s="243">
        <f t="shared" si="5"/>
        <v>15</v>
      </c>
      <c r="F28" s="243">
        <v>2</v>
      </c>
      <c r="G28" s="243">
        <v>5</v>
      </c>
      <c r="H28" s="235">
        <v>4</v>
      </c>
      <c r="I28" s="235">
        <v>4</v>
      </c>
      <c r="J28" s="347">
        <f t="shared" si="6"/>
        <v>10</v>
      </c>
      <c r="K28" s="235">
        <v>4</v>
      </c>
      <c r="L28" s="235">
        <v>0</v>
      </c>
      <c r="M28" s="235">
        <v>3</v>
      </c>
      <c r="N28" s="235">
        <v>3</v>
      </c>
      <c r="O28" s="253" t="s">
        <v>540</v>
      </c>
    </row>
    <row r="29" spans="1:16">
      <c r="A29" s="20" t="s">
        <v>553</v>
      </c>
      <c r="B29" s="243">
        <v>2</v>
      </c>
      <c r="C29" s="243">
        <v>2</v>
      </c>
      <c r="D29" s="243">
        <v>6</v>
      </c>
      <c r="E29" s="243">
        <f t="shared" si="5"/>
        <v>4</v>
      </c>
      <c r="F29" s="243">
        <v>1</v>
      </c>
      <c r="G29" s="243">
        <v>1</v>
      </c>
      <c r="H29" s="235">
        <v>1</v>
      </c>
      <c r="I29" s="235">
        <v>1</v>
      </c>
      <c r="J29" s="347">
        <f t="shared" si="6"/>
        <v>3</v>
      </c>
      <c r="K29" s="235">
        <v>0</v>
      </c>
      <c r="L29" s="235">
        <v>3</v>
      </c>
      <c r="M29" s="235">
        <v>0</v>
      </c>
      <c r="N29" s="235">
        <v>0</v>
      </c>
      <c r="O29" s="253" t="s">
        <v>536</v>
      </c>
    </row>
    <row r="30" spans="1:16">
      <c r="A30" s="20" t="s">
        <v>554</v>
      </c>
      <c r="B30" s="243">
        <v>0</v>
      </c>
      <c r="C30" s="243">
        <v>0</v>
      </c>
      <c r="D30" s="243">
        <v>0</v>
      </c>
      <c r="E30" s="243">
        <f t="shared" si="5"/>
        <v>0</v>
      </c>
      <c r="F30" s="243">
        <v>0</v>
      </c>
      <c r="G30" s="243">
        <v>0</v>
      </c>
      <c r="H30" s="235">
        <v>0</v>
      </c>
      <c r="I30" s="235">
        <v>0</v>
      </c>
      <c r="J30" s="347">
        <f t="shared" si="6"/>
        <v>1</v>
      </c>
      <c r="K30" s="235">
        <v>0</v>
      </c>
      <c r="L30" s="235">
        <v>1</v>
      </c>
      <c r="M30" s="235">
        <v>0</v>
      </c>
      <c r="N30" s="235">
        <v>0</v>
      </c>
      <c r="O30" s="253" t="s">
        <v>542</v>
      </c>
    </row>
    <row r="31" spans="1:16">
      <c r="A31" s="20" t="s">
        <v>76</v>
      </c>
      <c r="B31" s="243">
        <v>0</v>
      </c>
      <c r="C31" s="243">
        <v>0</v>
      </c>
      <c r="D31" s="243">
        <v>1</v>
      </c>
      <c r="E31" s="243">
        <f t="shared" si="5"/>
        <v>0</v>
      </c>
      <c r="F31" s="243">
        <v>0</v>
      </c>
      <c r="G31" s="243">
        <v>0</v>
      </c>
      <c r="H31" s="235">
        <v>0</v>
      </c>
      <c r="I31" s="235">
        <v>0</v>
      </c>
      <c r="J31" s="347">
        <f t="shared" si="6"/>
        <v>10</v>
      </c>
      <c r="K31" s="235">
        <v>10</v>
      </c>
      <c r="L31" s="235">
        <v>0</v>
      </c>
      <c r="M31" s="235">
        <v>0</v>
      </c>
      <c r="N31" s="235">
        <v>0</v>
      </c>
      <c r="O31" s="253" t="s">
        <v>392</v>
      </c>
    </row>
    <row r="32" spans="1:16">
      <c r="A32" s="257" t="s">
        <v>10</v>
      </c>
      <c r="B32" s="258">
        <f t="shared" ref="B32:C32" si="7">SUM(B25:B31)</f>
        <v>327</v>
      </c>
      <c r="C32" s="258">
        <f t="shared" si="7"/>
        <v>104</v>
      </c>
      <c r="D32" s="258">
        <v>155</v>
      </c>
      <c r="E32" s="258">
        <f t="shared" si="5"/>
        <v>144</v>
      </c>
      <c r="F32" s="258">
        <v>30</v>
      </c>
      <c r="G32" s="258">
        <v>48</v>
      </c>
      <c r="H32" s="258">
        <v>18</v>
      </c>
      <c r="I32" s="258">
        <v>48</v>
      </c>
      <c r="J32" s="258">
        <f>SUM(K32:N32)</f>
        <v>146</v>
      </c>
      <c r="K32" s="258">
        <f>SUM(K25:K31)</f>
        <v>71</v>
      </c>
      <c r="L32" s="258">
        <f>SUM(L25:L31)</f>
        <v>29</v>
      </c>
      <c r="M32" s="258">
        <f>SUM(M25:M31)</f>
        <v>22</v>
      </c>
      <c r="N32" s="258">
        <f>SUM(N25:N31)</f>
        <v>24</v>
      </c>
      <c r="O32" s="256" t="s">
        <v>234</v>
      </c>
      <c r="P32" s="259"/>
    </row>
    <row r="33" spans="1:17">
      <c r="A33" s="432" t="s">
        <v>545</v>
      </c>
      <c r="B33" s="432"/>
      <c r="C33" s="432"/>
      <c r="O33" s="260" t="s">
        <v>546</v>
      </c>
      <c r="P33" s="261"/>
      <c r="Q33" s="261"/>
    </row>
    <row r="35" spans="1:17">
      <c r="A35" s="402" t="s">
        <v>556</v>
      </c>
      <c r="B35" s="402"/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</row>
    <row r="36" spans="1:17">
      <c r="A36" s="433" t="s">
        <v>557</v>
      </c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</row>
    <row r="37" spans="1:17">
      <c r="A37" s="426" t="s">
        <v>7</v>
      </c>
      <c r="B37" s="427">
        <v>2014</v>
      </c>
      <c r="C37" s="427">
        <v>2015</v>
      </c>
      <c r="D37" s="427">
        <v>2016</v>
      </c>
      <c r="E37" s="427">
        <v>2017</v>
      </c>
      <c r="F37" s="431">
        <v>2017</v>
      </c>
      <c r="G37" s="431"/>
      <c r="H37" s="431"/>
      <c r="I37" s="431"/>
      <c r="J37" s="429">
        <v>2018</v>
      </c>
      <c r="K37" s="431">
        <v>2018</v>
      </c>
      <c r="L37" s="431"/>
      <c r="M37" s="340"/>
      <c r="N37" s="340"/>
      <c r="O37" s="423" t="s">
        <v>522</v>
      </c>
      <c r="P37" s="262"/>
    </row>
    <row r="38" spans="1:17" ht="25.5">
      <c r="A38" s="426"/>
      <c r="B38" s="427"/>
      <c r="C38" s="427"/>
      <c r="D38" s="427"/>
      <c r="E38" s="427"/>
      <c r="F38" s="240" t="s">
        <v>404</v>
      </c>
      <c r="G38" s="240" t="s">
        <v>405</v>
      </c>
      <c r="H38" s="240" t="s">
        <v>406</v>
      </c>
      <c r="I38" s="240" t="s">
        <v>407</v>
      </c>
      <c r="J38" s="430"/>
      <c r="K38" s="240" t="s">
        <v>404</v>
      </c>
      <c r="L38" s="240" t="s">
        <v>405</v>
      </c>
      <c r="M38" s="240" t="s">
        <v>406</v>
      </c>
      <c r="N38" s="240" t="s">
        <v>407</v>
      </c>
      <c r="O38" s="423"/>
    </row>
    <row r="39" spans="1:17">
      <c r="A39" s="20" t="s">
        <v>558</v>
      </c>
      <c r="B39" s="243">
        <v>4058</v>
      </c>
      <c r="C39" s="243">
        <v>4170</v>
      </c>
      <c r="D39" s="235">
        <v>4933</v>
      </c>
      <c r="E39" s="235">
        <f>SUM(F39:I39)</f>
        <v>3144</v>
      </c>
      <c r="F39" s="235">
        <v>703</v>
      </c>
      <c r="G39" s="243">
        <v>891</v>
      </c>
      <c r="H39" s="243">
        <v>811</v>
      </c>
      <c r="I39" s="243">
        <v>739</v>
      </c>
      <c r="J39" s="243">
        <f>SUM(K39:N39)</f>
        <v>2570</v>
      </c>
      <c r="K39" s="243">
        <v>753</v>
      </c>
      <c r="L39" s="243">
        <v>675</v>
      </c>
      <c r="M39" s="243">
        <v>506</v>
      </c>
      <c r="N39" s="243">
        <v>636</v>
      </c>
      <c r="O39" s="253" t="s">
        <v>559</v>
      </c>
    </row>
    <row r="40" spans="1:17">
      <c r="A40" s="20" t="s">
        <v>560</v>
      </c>
      <c r="B40" s="243">
        <v>1216</v>
      </c>
      <c r="C40" s="243">
        <v>1820</v>
      </c>
      <c r="D40" s="235">
        <v>2143</v>
      </c>
      <c r="E40" s="235">
        <f t="shared" ref="E40:E42" si="8">SUM(F40:I40)</f>
        <v>2734</v>
      </c>
      <c r="F40" s="235">
        <v>784</v>
      </c>
      <c r="G40" s="243">
        <v>507</v>
      </c>
      <c r="H40" s="243">
        <v>723</v>
      </c>
      <c r="I40" s="243">
        <v>720</v>
      </c>
      <c r="J40" s="243">
        <f t="shared" ref="J40:J41" si="9">SUM(K40:N40)</f>
        <v>2043</v>
      </c>
      <c r="K40" s="243">
        <v>734</v>
      </c>
      <c r="L40" s="243">
        <v>533</v>
      </c>
      <c r="M40" s="243">
        <v>325</v>
      </c>
      <c r="N40" s="243">
        <v>451</v>
      </c>
      <c r="O40" s="253" t="s">
        <v>561</v>
      </c>
    </row>
    <row r="41" spans="1:17">
      <c r="A41" s="20" t="s">
        <v>223</v>
      </c>
      <c r="B41" s="243">
        <v>369</v>
      </c>
      <c r="C41" s="243">
        <v>187</v>
      </c>
      <c r="D41" s="235">
        <v>565</v>
      </c>
      <c r="E41" s="235">
        <f t="shared" si="8"/>
        <v>130</v>
      </c>
      <c r="F41" s="235">
        <v>23</v>
      </c>
      <c r="G41" s="243">
        <v>40</v>
      </c>
      <c r="H41" s="243">
        <v>18</v>
      </c>
      <c r="I41" s="243">
        <v>49</v>
      </c>
      <c r="J41" s="243">
        <f t="shared" si="9"/>
        <v>226</v>
      </c>
      <c r="K41" s="243">
        <v>31</v>
      </c>
      <c r="L41" s="243">
        <v>156</v>
      </c>
      <c r="M41" s="243">
        <v>22</v>
      </c>
      <c r="N41" s="243">
        <v>17</v>
      </c>
      <c r="O41" s="253" t="s">
        <v>562</v>
      </c>
    </row>
    <row r="42" spans="1:17">
      <c r="A42" s="257" t="s">
        <v>10</v>
      </c>
      <c r="B42" s="258">
        <v>5643</v>
      </c>
      <c r="C42" s="258">
        <v>6177</v>
      </c>
      <c r="D42" s="258">
        <v>7641</v>
      </c>
      <c r="E42" s="258">
        <f t="shared" si="8"/>
        <v>6008</v>
      </c>
      <c r="F42" s="258">
        <v>1510</v>
      </c>
      <c r="G42" s="258">
        <f>SUM(G39:G41)</f>
        <v>1438</v>
      </c>
      <c r="H42" s="258">
        <f>SUM(H39:H41)</f>
        <v>1552</v>
      </c>
      <c r="I42" s="258">
        <f>SUM(I39:I41)</f>
        <v>1508</v>
      </c>
      <c r="J42" s="258">
        <f>SUM(K42:N42)</f>
        <v>4839</v>
      </c>
      <c r="K42" s="258">
        <f>SUM(K39:K41)</f>
        <v>1518</v>
      </c>
      <c r="L42" s="258">
        <f>SUM(L39:L41)</f>
        <v>1364</v>
      </c>
      <c r="M42" s="258">
        <f t="shared" ref="M42:N42" si="10">SUM(M39:M41)</f>
        <v>853</v>
      </c>
      <c r="N42" s="258">
        <f t="shared" si="10"/>
        <v>1104</v>
      </c>
      <c r="O42" s="256" t="s">
        <v>234</v>
      </c>
    </row>
    <row r="43" spans="1:17">
      <c r="A43" s="260" t="s">
        <v>545</v>
      </c>
      <c r="B43" s="260"/>
      <c r="C43" s="260"/>
      <c r="O43" s="260" t="s">
        <v>546</v>
      </c>
    </row>
    <row r="44" spans="1:17">
      <c r="A44" s="263"/>
      <c r="B44" s="263"/>
      <c r="C44" s="263"/>
      <c r="D44" s="263"/>
      <c r="E44" s="263"/>
      <c r="F44" s="263"/>
      <c r="G44" s="263"/>
      <c r="H44" s="263"/>
      <c r="I44" s="263"/>
      <c r="J44" s="263"/>
    </row>
  </sheetData>
  <mergeCells count="23">
    <mergeCell ref="J37:J38"/>
    <mergeCell ref="K37:L37"/>
    <mergeCell ref="O37:O38"/>
    <mergeCell ref="O4:O5"/>
    <mergeCell ref="A33:C33"/>
    <mergeCell ref="A35:O35"/>
    <mergeCell ref="A36:O36"/>
    <mergeCell ref="A37:A38"/>
    <mergeCell ref="B37:B38"/>
    <mergeCell ref="C37:C38"/>
    <mergeCell ref="D37:D38"/>
    <mergeCell ref="E37:E38"/>
    <mergeCell ref="F37:I37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75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rightToLeft="1" view="pageBreakPreview" zoomScaleNormal="100" zoomScaleSheetLayoutView="100" workbookViewId="0">
      <selection activeCell="L3" sqref="L3"/>
    </sheetView>
  </sheetViews>
  <sheetFormatPr defaultColWidth="9" defaultRowHeight="15"/>
  <cols>
    <col min="1" max="1" width="21.7109375" style="88" bestFit="1" customWidth="1"/>
    <col min="2" max="14" width="9" style="88"/>
    <col min="15" max="15" width="22" style="88" customWidth="1"/>
    <col min="16" max="16384" width="9" style="88"/>
  </cols>
  <sheetData>
    <row r="1" spans="1:15">
      <c r="A1" s="402" t="s">
        <v>563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564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A3" s="11"/>
      <c r="B3" s="14"/>
      <c r="C3" s="14"/>
      <c r="K3" s="11"/>
      <c r="L3" s="11" t="s">
        <v>75</v>
      </c>
    </row>
    <row r="4" spans="1:15">
      <c r="A4" s="426" t="s">
        <v>7</v>
      </c>
      <c r="B4" s="427">
        <v>2014</v>
      </c>
      <c r="C4" s="427">
        <v>2015</v>
      </c>
      <c r="D4" s="427">
        <v>2016</v>
      </c>
      <c r="E4" s="427">
        <v>2017</v>
      </c>
      <c r="F4" s="434">
        <v>2017</v>
      </c>
      <c r="G4" s="434"/>
      <c r="H4" s="434"/>
      <c r="I4" s="434"/>
      <c r="J4" s="427">
        <v>2018</v>
      </c>
      <c r="K4" s="427">
        <v>2018</v>
      </c>
      <c r="L4" s="427"/>
      <c r="M4" s="427"/>
      <c r="N4" s="427"/>
      <c r="O4" s="423" t="s">
        <v>237</v>
      </c>
    </row>
    <row r="5" spans="1:15" ht="25.5">
      <c r="A5" s="426"/>
      <c r="B5" s="427"/>
      <c r="C5" s="427"/>
      <c r="D5" s="427"/>
      <c r="E5" s="427"/>
      <c r="F5" s="240" t="s">
        <v>404</v>
      </c>
      <c r="G5" s="240" t="s">
        <v>405</v>
      </c>
      <c r="H5" s="240" t="s">
        <v>406</v>
      </c>
      <c r="I5" s="240" t="s">
        <v>407</v>
      </c>
      <c r="J5" s="428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15" ht="18.75" customHeight="1">
      <c r="A6" s="293" t="s">
        <v>565</v>
      </c>
      <c r="B6" s="264">
        <v>0.749</v>
      </c>
      <c r="C6" s="264">
        <v>0.754</v>
      </c>
      <c r="D6" s="264">
        <v>0.73</v>
      </c>
      <c r="E6" s="264">
        <v>0.71499999999999997</v>
      </c>
      <c r="F6" s="264">
        <v>0.76100000000000001</v>
      </c>
      <c r="G6" s="264">
        <v>0.64</v>
      </c>
      <c r="H6" s="264">
        <v>0.66</v>
      </c>
      <c r="I6" s="264">
        <v>0.8</v>
      </c>
      <c r="J6" s="374">
        <v>0.72</v>
      </c>
      <c r="K6" s="264">
        <v>0.78</v>
      </c>
      <c r="L6" s="264">
        <v>0.65</v>
      </c>
      <c r="M6" s="264">
        <v>0.66</v>
      </c>
      <c r="N6" s="333">
        <v>0.78</v>
      </c>
      <c r="O6" s="285" t="s">
        <v>566</v>
      </c>
    </row>
    <row r="7" spans="1:15">
      <c r="A7" s="384" t="s">
        <v>567</v>
      </c>
      <c r="M7" s="265"/>
      <c r="N7" s="265"/>
      <c r="O7" s="265" t="s">
        <v>568</v>
      </c>
    </row>
    <row r="8" spans="1:15">
      <c r="A8" s="328" t="s">
        <v>786</v>
      </c>
      <c r="O8" s="327" t="s">
        <v>787</v>
      </c>
    </row>
    <row r="20" spans="1:1">
      <c r="A20" s="88" t="s">
        <v>569</v>
      </c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L3" location="Content!A1" display="contents"/>
  </hyperlinks>
  <pageMargins left="0.7" right="0.7" top="0.75" bottom="0.75" header="0.3" footer="0.3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rightToLeft="1" view="pageBreakPreview" zoomScaleNormal="100" zoomScaleSheetLayoutView="100" workbookViewId="0">
      <selection activeCell="L3" sqref="L3"/>
    </sheetView>
  </sheetViews>
  <sheetFormatPr defaultColWidth="9" defaultRowHeight="15"/>
  <cols>
    <col min="1" max="1" width="25.28515625" style="88" customWidth="1"/>
    <col min="2" max="2" width="10.42578125" style="88" customWidth="1"/>
    <col min="3" max="3" width="10.85546875" style="88" customWidth="1"/>
    <col min="4" max="4" width="10.7109375" style="88" customWidth="1"/>
    <col min="5" max="5" width="9.85546875" style="88" customWidth="1"/>
    <col min="6" max="10" width="9" style="88"/>
    <col min="11" max="11" width="9" style="88" customWidth="1"/>
    <col min="12" max="14" width="9" style="88"/>
    <col min="15" max="15" width="26.140625" style="88" bestFit="1" customWidth="1"/>
    <col min="16" max="16384" width="9" style="88"/>
  </cols>
  <sheetData>
    <row r="1" spans="1:15">
      <c r="A1" s="402" t="s">
        <v>782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570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A3" s="11"/>
      <c r="L3" s="11" t="s">
        <v>75</v>
      </c>
    </row>
    <row r="4" spans="1:15">
      <c r="A4" s="436" t="s">
        <v>7</v>
      </c>
      <c r="B4" s="437">
        <v>2014</v>
      </c>
      <c r="C4" s="437">
        <v>2015</v>
      </c>
      <c r="D4" s="437">
        <v>2016</v>
      </c>
      <c r="E4" s="427">
        <v>2017</v>
      </c>
      <c r="F4" s="428">
        <v>2017</v>
      </c>
      <c r="G4" s="428"/>
      <c r="H4" s="428"/>
      <c r="I4" s="428"/>
      <c r="J4" s="427">
        <v>2018</v>
      </c>
      <c r="K4" s="437">
        <v>2018</v>
      </c>
      <c r="L4" s="437"/>
      <c r="M4" s="437"/>
      <c r="N4" s="437"/>
      <c r="O4" s="435" t="s">
        <v>237</v>
      </c>
    </row>
    <row r="5" spans="1:15" ht="25.5">
      <c r="A5" s="426"/>
      <c r="B5" s="427"/>
      <c r="C5" s="427"/>
      <c r="D5" s="427"/>
      <c r="E5" s="427"/>
      <c r="F5" s="240" t="s">
        <v>404</v>
      </c>
      <c r="G5" s="240" t="s">
        <v>405</v>
      </c>
      <c r="H5" s="240" t="s">
        <v>406</v>
      </c>
      <c r="I5" s="240" t="s">
        <v>407</v>
      </c>
      <c r="J5" s="428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15">
      <c r="A6" s="20" t="s">
        <v>571</v>
      </c>
      <c r="B6" s="266">
        <v>1152085</v>
      </c>
      <c r="C6" s="266">
        <v>1379589</v>
      </c>
      <c r="D6" s="266">
        <v>1462015</v>
      </c>
      <c r="E6" s="266">
        <f t="shared" ref="E6:E14" si="0">SUM(F6:I6)</f>
        <v>1499785</v>
      </c>
      <c r="F6" s="267">
        <v>358022</v>
      </c>
      <c r="G6" s="266">
        <v>347422</v>
      </c>
      <c r="H6" s="266">
        <v>424861</v>
      </c>
      <c r="I6" s="266">
        <v>369480</v>
      </c>
      <c r="J6" s="266">
        <f>N6+M6+L6+K6</f>
        <v>1488498</v>
      </c>
      <c r="K6" s="266">
        <v>357053</v>
      </c>
      <c r="L6" s="266">
        <v>335345</v>
      </c>
      <c r="M6" s="266">
        <v>430890</v>
      </c>
      <c r="N6" s="266">
        <v>365210</v>
      </c>
      <c r="O6" s="244" t="s">
        <v>572</v>
      </c>
    </row>
    <row r="7" spans="1:15">
      <c r="A7" s="20" t="s">
        <v>573</v>
      </c>
      <c r="B7" s="269">
        <v>240478</v>
      </c>
      <c r="C7" s="266">
        <v>269654</v>
      </c>
      <c r="D7" s="266">
        <v>291368</v>
      </c>
      <c r="E7" s="266">
        <f t="shared" si="0"/>
        <v>284910</v>
      </c>
      <c r="F7" s="270">
        <v>80655</v>
      </c>
      <c r="G7" s="266">
        <v>57588</v>
      </c>
      <c r="H7" s="266">
        <v>94605</v>
      </c>
      <c r="I7" s="266">
        <v>52062</v>
      </c>
      <c r="J7" s="266">
        <f t="shared" ref="J7:J14" si="1">N7+M7+L7+K7</f>
        <v>284365</v>
      </c>
      <c r="K7" s="266">
        <v>68386</v>
      </c>
      <c r="L7" s="266">
        <v>51118</v>
      </c>
      <c r="M7" s="266">
        <v>93763</v>
      </c>
      <c r="N7" s="266">
        <v>71098</v>
      </c>
      <c r="O7" s="244" t="s">
        <v>574</v>
      </c>
    </row>
    <row r="8" spans="1:15">
      <c r="A8" s="20" t="s">
        <v>575</v>
      </c>
      <c r="B8" s="269">
        <v>389479</v>
      </c>
      <c r="C8" s="266">
        <v>439174</v>
      </c>
      <c r="D8" s="266">
        <v>524646</v>
      </c>
      <c r="E8" s="266">
        <f t="shared" si="0"/>
        <v>538813</v>
      </c>
      <c r="F8" s="270">
        <v>118674</v>
      </c>
      <c r="G8" s="266">
        <v>135347</v>
      </c>
      <c r="H8" s="266">
        <v>154199</v>
      </c>
      <c r="I8" s="266">
        <v>130593</v>
      </c>
      <c r="J8" s="266">
        <f t="shared" si="1"/>
        <v>565962</v>
      </c>
      <c r="K8" s="266">
        <v>134493</v>
      </c>
      <c r="L8" s="266">
        <v>132729</v>
      </c>
      <c r="M8" s="266">
        <v>158308</v>
      </c>
      <c r="N8" s="266">
        <v>140432</v>
      </c>
      <c r="O8" s="244" t="s">
        <v>576</v>
      </c>
    </row>
    <row r="9" spans="1:15">
      <c r="A9" s="20" t="s">
        <v>577</v>
      </c>
      <c r="B9" s="269">
        <v>723291</v>
      </c>
      <c r="C9" s="266">
        <v>879425</v>
      </c>
      <c r="D9" s="266">
        <v>1051732</v>
      </c>
      <c r="E9" s="266">
        <f t="shared" si="0"/>
        <v>1239220</v>
      </c>
      <c r="F9" s="270">
        <v>287479</v>
      </c>
      <c r="G9" s="266">
        <v>304000</v>
      </c>
      <c r="H9" s="266">
        <v>314487</v>
      </c>
      <c r="I9" s="266">
        <v>333254</v>
      </c>
      <c r="J9" s="266">
        <f t="shared" si="1"/>
        <v>1353387</v>
      </c>
      <c r="K9" s="266">
        <v>350762</v>
      </c>
      <c r="L9" s="266">
        <v>307655</v>
      </c>
      <c r="M9" s="266">
        <v>343713</v>
      </c>
      <c r="N9" s="266">
        <v>351257</v>
      </c>
      <c r="O9" s="244" t="s">
        <v>578</v>
      </c>
    </row>
    <row r="10" spans="1:15">
      <c r="A10" s="20" t="s">
        <v>579</v>
      </c>
      <c r="B10" s="269">
        <v>57430</v>
      </c>
      <c r="C10" s="266">
        <v>64956</v>
      </c>
      <c r="D10" s="266">
        <v>60377</v>
      </c>
      <c r="E10" s="266">
        <f t="shared" si="0"/>
        <v>62926</v>
      </c>
      <c r="F10" s="270">
        <v>13952</v>
      </c>
      <c r="G10" s="266">
        <v>14230</v>
      </c>
      <c r="H10" s="266">
        <v>16320</v>
      </c>
      <c r="I10" s="266">
        <v>18424</v>
      </c>
      <c r="J10" s="266">
        <f t="shared" si="1"/>
        <v>62540</v>
      </c>
      <c r="K10" s="266">
        <v>15499</v>
      </c>
      <c r="L10" s="266">
        <v>14813</v>
      </c>
      <c r="M10" s="266">
        <v>16109</v>
      </c>
      <c r="N10" s="266">
        <v>16119</v>
      </c>
      <c r="O10" s="244" t="s">
        <v>580</v>
      </c>
    </row>
    <row r="11" spans="1:15">
      <c r="A11" s="20" t="s">
        <v>581</v>
      </c>
      <c r="B11" s="269">
        <v>53642</v>
      </c>
      <c r="C11" s="266">
        <v>60637</v>
      </c>
      <c r="D11" s="266">
        <v>64847</v>
      </c>
      <c r="E11" s="266">
        <f t="shared" si="0"/>
        <v>73437</v>
      </c>
      <c r="F11" s="270">
        <v>16459</v>
      </c>
      <c r="G11" s="266">
        <v>15413</v>
      </c>
      <c r="H11" s="266">
        <v>20085</v>
      </c>
      <c r="I11" s="266">
        <v>21480</v>
      </c>
      <c r="J11" s="266">
        <f t="shared" si="1"/>
        <v>83160</v>
      </c>
      <c r="K11" s="266">
        <v>18817</v>
      </c>
      <c r="L11" s="266">
        <v>17015</v>
      </c>
      <c r="M11" s="266">
        <v>22289</v>
      </c>
      <c r="N11" s="266">
        <v>25039</v>
      </c>
      <c r="O11" s="244" t="s">
        <v>582</v>
      </c>
    </row>
    <row r="12" spans="1:15">
      <c r="A12" s="20" t="s">
        <v>583</v>
      </c>
      <c r="B12" s="269">
        <v>651804</v>
      </c>
      <c r="C12" s="266">
        <v>723701</v>
      </c>
      <c r="D12" s="266">
        <v>724526</v>
      </c>
      <c r="E12" s="266">
        <f t="shared" si="0"/>
        <v>839839</v>
      </c>
      <c r="F12" s="270">
        <v>209960</v>
      </c>
      <c r="G12" s="266">
        <v>189555</v>
      </c>
      <c r="H12" s="266">
        <v>160034</v>
      </c>
      <c r="I12" s="266">
        <v>280290</v>
      </c>
      <c r="J12" s="266">
        <f t="shared" si="1"/>
        <v>915794</v>
      </c>
      <c r="K12" s="266">
        <v>269971</v>
      </c>
      <c r="L12" s="266">
        <v>200025</v>
      </c>
      <c r="M12" s="266">
        <v>157221</v>
      </c>
      <c r="N12" s="266">
        <v>288577</v>
      </c>
      <c r="O12" s="244" t="s">
        <v>393</v>
      </c>
    </row>
    <row r="13" spans="1:15">
      <c r="A13" s="20" t="s">
        <v>584</v>
      </c>
      <c r="B13" s="269">
        <v>185023</v>
      </c>
      <c r="C13" s="266">
        <v>221845</v>
      </c>
      <c r="D13" s="266">
        <v>210236</v>
      </c>
      <c r="E13" s="266">
        <f t="shared" si="0"/>
        <v>252676</v>
      </c>
      <c r="F13" s="270">
        <v>62802</v>
      </c>
      <c r="G13" s="266">
        <v>54711</v>
      </c>
      <c r="H13" s="266">
        <v>55868</v>
      </c>
      <c r="I13" s="266">
        <v>79295</v>
      </c>
      <c r="J13" s="266">
        <f>N13+M13+L13+K13</f>
        <v>290850</v>
      </c>
      <c r="K13" s="266">
        <v>73961</v>
      </c>
      <c r="L13" s="266">
        <v>64995.000000000007</v>
      </c>
      <c r="M13" s="266">
        <v>68616</v>
      </c>
      <c r="N13" s="266">
        <v>83278</v>
      </c>
      <c r="O13" s="244" t="s">
        <v>585</v>
      </c>
    </row>
    <row r="14" spans="1:15">
      <c r="A14" s="293" t="s">
        <v>586</v>
      </c>
      <c r="B14" s="284">
        <v>40831</v>
      </c>
      <c r="C14" s="284">
        <v>66865</v>
      </c>
      <c r="D14" s="284">
        <v>50567</v>
      </c>
      <c r="E14" s="284">
        <f t="shared" si="0"/>
        <v>62381</v>
      </c>
      <c r="F14" s="284">
        <v>14365</v>
      </c>
      <c r="G14" s="284">
        <v>15554</v>
      </c>
      <c r="H14" s="284">
        <v>13022</v>
      </c>
      <c r="I14" s="284">
        <v>19440</v>
      </c>
      <c r="J14" s="284">
        <f t="shared" si="1"/>
        <v>629</v>
      </c>
      <c r="K14" s="284">
        <v>574</v>
      </c>
      <c r="L14" s="284">
        <v>20</v>
      </c>
      <c r="M14" s="284">
        <v>17</v>
      </c>
      <c r="N14" s="284">
        <v>18</v>
      </c>
      <c r="O14" s="285" t="s">
        <v>587</v>
      </c>
    </row>
    <row r="15" spans="1:15">
      <c r="A15" s="384" t="s">
        <v>567</v>
      </c>
      <c r="B15" s="271"/>
      <c r="C15" s="271"/>
      <c r="D15" s="271"/>
      <c r="E15" s="271"/>
      <c r="G15" s="266"/>
      <c r="H15" s="272"/>
      <c r="K15" s="12"/>
      <c r="L15" s="273"/>
      <c r="M15" s="273"/>
      <c r="N15" s="273"/>
      <c r="O15" s="273" t="s">
        <v>568</v>
      </c>
    </row>
    <row r="16" spans="1:15">
      <c r="A16" s="328" t="s">
        <v>786</v>
      </c>
      <c r="M16" s="274"/>
      <c r="N16" s="274"/>
      <c r="O16" s="327" t="s">
        <v>787</v>
      </c>
    </row>
    <row r="17" spans="1:15">
      <c r="A17" s="275"/>
      <c r="B17" s="275"/>
      <c r="C17" s="275"/>
      <c r="K17" s="364"/>
      <c r="L17" s="268"/>
      <c r="M17" s="268"/>
      <c r="N17" s="268"/>
      <c r="O17" s="276"/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L3" location="Content!A1" display="contents"/>
  </hyperlinks>
  <pageMargins left="0.7" right="0.7" top="0.75" bottom="0.75" header="0.3" footer="0.3"/>
  <pageSetup paperSize="9"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2.7109375" style="88" customWidth="1"/>
    <col min="2" max="10" width="9.140625" style="88"/>
    <col min="11" max="11" width="10.7109375" style="88" customWidth="1"/>
    <col min="12" max="14" width="9.140625" style="88"/>
    <col min="15" max="15" width="20.140625" style="88" customWidth="1"/>
    <col min="16" max="16384" width="9.140625" style="88"/>
  </cols>
  <sheetData>
    <row r="1" spans="1:15" s="277" customFormat="1">
      <c r="A1" s="402" t="s">
        <v>588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589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B3" s="278"/>
      <c r="C3" s="278"/>
      <c r="M3" s="11" t="s">
        <v>75</v>
      </c>
      <c r="N3" s="11"/>
    </row>
    <row r="4" spans="1:15">
      <c r="A4" s="426" t="s">
        <v>7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427">
        <v>2018</v>
      </c>
      <c r="K4" s="427">
        <v>2018</v>
      </c>
      <c r="L4" s="427"/>
      <c r="M4" s="427"/>
      <c r="N4" s="427"/>
      <c r="O4" s="423" t="s">
        <v>522</v>
      </c>
    </row>
    <row r="5" spans="1:15" ht="25.5">
      <c r="A5" s="426"/>
      <c r="B5" s="427"/>
      <c r="C5" s="427"/>
      <c r="D5" s="427"/>
      <c r="E5" s="427"/>
      <c r="F5" s="240" t="s">
        <v>404</v>
      </c>
      <c r="G5" s="240" t="s">
        <v>405</v>
      </c>
      <c r="H5" s="240" t="s">
        <v>406</v>
      </c>
      <c r="I5" s="240" t="s">
        <v>407</v>
      </c>
      <c r="J5" s="428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15">
      <c r="A6" s="279" t="s">
        <v>590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80" t="s">
        <v>591</v>
      </c>
    </row>
    <row r="7" spans="1:15">
      <c r="A7" s="20" t="s">
        <v>592</v>
      </c>
      <c r="B7" s="243">
        <v>1652283</v>
      </c>
      <c r="C7" s="243">
        <v>1753222</v>
      </c>
      <c r="D7" s="243">
        <v>1805190</v>
      </c>
      <c r="E7" s="243">
        <f>F7+G7+I7+H7</f>
        <v>1529150</v>
      </c>
      <c r="F7" s="243">
        <v>462395</v>
      </c>
      <c r="G7" s="243">
        <v>463414</v>
      </c>
      <c r="H7" s="243">
        <v>284549</v>
      </c>
      <c r="I7" s="243">
        <v>318792</v>
      </c>
      <c r="J7" s="243">
        <f>SUM(K7:N7)</f>
        <v>1529342</v>
      </c>
      <c r="K7" s="243">
        <v>365202</v>
      </c>
      <c r="L7" s="243">
        <v>373754</v>
      </c>
      <c r="M7" s="243">
        <v>428137</v>
      </c>
      <c r="N7" s="243">
        <v>362249</v>
      </c>
      <c r="O7" s="244" t="s">
        <v>593</v>
      </c>
    </row>
    <row r="8" spans="1:15">
      <c r="A8" s="20" t="s">
        <v>594</v>
      </c>
      <c r="B8" s="243">
        <v>574004</v>
      </c>
      <c r="C8" s="243">
        <v>686811</v>
      </c>
      <c r="D8" s="243">
        <v>707983</v>
      </c>
      <c r="E8" s="243">
        <f t="shared" ref="E8:E14" si="0">F8+G8+I8+H8</f>
        <v>705680</v>
      </c>
      <c r="F8" s="243">
        <v>166795</v>
      </c>
      <c r="G8" s="243">
        <v>148439</v>
      </c>
      <c r="H8" s="243">
        <v>221198</v>
      </c>
      <c r="I8" s="243">
        <v>169248</v>
      </c>
      <c r="J8" s="243">
        <f t="shared" ref="J8:J15" si="1">SUM(K8:N8)</f>
        <v>549675</v>
      </c>
      <c r="K8" s="243">
        <v>160927</v>
      </c>
      <c r="L8" s="243">
        <v>156917</v>
      </c>
      <c r="M8" s="243">
        <v>120941</v>
      </c>
      <c r="N8" s="243">
        <v>110890</v>
      </c>
      <c r="O8" s="244" t="s">
        <v>595</v>
      </c>
    </row>
    <row r="9" spans="1:15">
      <c r="A9" s="20" t="s">
        <v>596</v>
      </c>
      <c r="B9" s="243">
        <v>4009320</v>
      </c>
      <c r="C9" s="243">
        <v>4839961</v>
      </c>
      <c r="D9" s="243">
        <v>5114609</v>
      </c>
      <c r="E9" s="243">
        <f t="shared" si="0"/>
        <v>4995176</v>
      </c>
      <c r="F9" s="243">
        <v>1349433</v>
      </c>
      <c r="G9" s="243">
        <v>1204482</v>
      </c>
      <c r="H9" s="243">
        <v>1355190</v>
      </c>
      <c r="I9" s="243">
        <v>1086071</v>
      </c>
      <c r="J9" s="243">
        <f t="shared" si="1"/>
        <v>4480589</v>
      </c>
      <c r="K9" s="243">
        <v>1197477</v>
      </c>
      <c r="L9" s="243">
        <v>1103456</v>
      </c>
      <c r="M9" s="243">
        <v>1180385</v>
      </c>
      <c r="N9" s="243">
        <v>999271</v>
      </c>
      <c r="O9" s="244" t="s">
        <v>597</v>
      </c>
    </row>
    <row r="10" spans="1:15">
      <c r="A10" s="20" t="s">
        <v>112</v>
      </c>
      <c r="B10" s="243">
        <v>2324205</v>
      </c>
      <c r="C10" s="243">
        <v>2825223</v>
      </c>
      <c r="D10" s="243">
        <v>2852072</v>
      </c>
      <c r="E10" s="243">
        <f t="shared" si="0"/>
        <v>2851746</v>
      </c>
      <c r="F10" s="243">
        <v>694593</v>
      </c>
      <c r="G10" s="243">
        <v>636956</v>
      </c>
      <c r="H10" s="243">
        <v>814990</v>
      </c>
      <c r="I10" s="243">
        <v>705207</v>
      </c>
      <c r="J10" s="243">
        <f>SUM(K10:N10)</f>
        <v>2693737</v>
      </c>
      <c r="K10" s="243">
        <v>680966</v>
      </c>
      <c r="L10" s="243">
        <v>575522</v>
      </c>
      <c r="M10" s="243">
        <v>758874</v>
      </c>
      <c r="N10" s="243">
        <v>678375</v>
      </c>
      <c r="O10" s="244" t="s">
        <v>393</v>
      </c>
    </row>
    <row r="11" spans="1:15">
      <c r="A11" s="20" t="s">
        <v>113</v>
      </c>
      <c r="B11" s="243">
        <v>471701</v>
      </c>
      <c r="C11" s="243">
        <v>537486</v>
      </c>
      <c r="D11" s="243">
        <v>635293</v>
      </c>
      <c r="E11" s="243">
        <f t="shared" si="0"/>
        <v>652836</v>
      </c>
      <c r="F11" s="243">
        <v>147672</v>
      </c>
      <c r="G11" s="243">
        <v>154559</v>
      </c>
      <c r="H11" s="243">
        <v>177591</v>
      </c>
      <c r="I11" s="243">
        <v>173014</v>
      </c>
      <c r="J11" s="243">
        <f t="shared" si="1"/>
        <v>515467</v>
      </c>
      <c r="K11" s="243">
        <v>120049</v>
      </c>
      <c r="L11" s="243">
        <v>136940</v>
      </c>
      <c r="M11" s="243">
        <v>144164</v>
      </c>
      <c r="N11" s="243">
        <v>114314</v>
      </c>
      <c r="O11" s="244" t="s">
        <v>598</v>
      </c>
    </row>
    <row r="12" spans="1:15">
      <c r="A12" s="20" t="s">
        <v>599</v>
      </c>
      <c r="B12" s="243">
        <v>75213</v>
      </c>
      <c r="C12" s="243">
        <v>72579</v>
      </c>
      <c r="D12" s="243">
        <v>89781</v>
      </c>
      <c r="E12" s="243">
        <f>F12</f>
        <v>25012</v>
      </c>
      <c r="F12" s="243">
        <v>25012</v>
      </c>
      <c r="G12" s="281" t="s">
        <v>20</v>
      </c>
      <c r="H12" s="281" t="s">
        <v>20</v>
      </c>
      <c r="I12" s="281" t="s">
        <v>20</v>
      </c>
      <c r="J12" s="281">
        <f t="shared" si="1"/>
        <v>0</v>
      </c>
      <c r="K12" s="281" t="s">
        <v>20</v>
      </c>
      <c r="L12" s="281" t="s">
        <v>20</v>
      </c>
      <c r="M12" s="344">
        <v>0</v>
      </c>
      <c r="N12" s="345">
        <v>0</v>
      </c>
      <c r="O12" s="244" t="s">
        <v>394</v>
      </c>
    </row>
    <row r="13" spans="1:15">
      <c r="A13" s="20" t="s">
        <v>600</v>
      </c>
      <c r="B13" s="243">
        <v>270162</v>
      </c>
      <c r="C13" s="243">
        <v>313222</v>
      </c>
      <c r="D13" s="243">
        <v>318721</v>
      </c>
      <c r="E13" s="243">
        <f t="shared" si="0"/>
        <v>281123</v>
      </c>
      <c r="F13" s="243">
        <v>59469</v>
      </c>
      <c r="G13" s="243">
        <v>69719</v>
      </c>
      <c r="H13" s="243">
        <v>83293</v>
      </c>
      <c r="I13" s="243">
        <v>68642</v>
      </c>
      <c r="J13" s="243">
        <f t="shared" si="1"/>
        <v>247633</v>
      </c>
      <c r="K13" s="243">
        <v>57257</v>
      </c>
      <c r="L13" s="243">
        <v>59145</v>
      </c>
      <c r="M13" s="243">
        <v>78975</v>
      </c>
      <c r="N13" s="243">
        <v>52256</v>
      </c>
      <c r="O13" s="244" t="s">
        <v>601</v>
      </c>
    </row>
    <row r="14" spans="1:15">
      <c r="A14" s="20" t="s">
        <v>602</v>
      </c>
      <c r="B14" s="243">
        <v>418283</v>
      </c>
      <c r="C14" s="243">
        <v>532518</v>
      </c>
      <c r="D14" s="243">
        <v>610998</v>
      </c>
      <c r="E14" s="243">
        <f t="shared" si="0"/>
        <v>632415</v>
      </c>
      <c r="F14" s="243">
        <v>146626</v>
      </c>
      <c r="G14" s="243">
        <v>167374</v>
      </c>
      <c r="H14" s="243">
        <v>173421</v>
      </c>
      <c r="I14" s="243">
        <v>144994</v>
      </c>
      <c r="J14" s="243">
        <f t="shared" si="1"/>
        <v>612659</v>
      </c>
      <c r="K14" s="243">
        <v>144573</v>
      </c>
      <c r="L14" s="243">
        <v>174360</v>
      </c>
      <c r="M14" s="243">
        <v>169198</v>
      </c>
      <c r="N14" s="243">
        <v>124528</v>
      </c>
      <c r="O14" s="244" t="s">
        <v>395</v>
      </c>
    </row>
    <row r="15" spans="1:15">
      <c r="A15" s="20" t="s">
        <v>76</v>
      </c>
      <c r="B15" s="243">
        <v>2708</v>
      </c>
      <c r="C15" s="243">
        <v>3541</v>
      </c>
      <c r="D15" s="243">
        <v>4367</v>
      </c>
      <c r="E15" s="243">
        <f>G15+H15+I15</f>
        <v>4907</v>
      </c>
      <c r="F15" s="281" t="s">
        <v>20</v>
      </c>
      <c r="G15" s="243">
        <v>1053</v>
      </c>
      <c r="H15" s="243">
        <v>1615</v>
      </c>
      <c r="I15" s="243">
        <v>2239</v>
      </c>
      <c r="J15" s="243">
        <f t="shared" si="1"/>
        <v>4461</v>
      </c>
      <c r="K15" s="243">
        <v>2847</v>
      </c>
      <c r="L15" s="243">
        <v>1614</v>
      </c>
      <c r="M15" s="344">
        <v>0</v>
      </c>
      <c r="N15" s="344">
        <v>0</v>
      </c>
      <c r="O15" s="244" t="s">
        <v>392</v>
      </c>
    </row>
    <row r="16" spans="1:15">
      <c r="A16" s="279" t="s">
        <v>603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80" t="s">
        <v>604</v>
      </c>
    </row>
    <row r="17" spans="1:17">
      <c r="A17" s="20" t="s">
        <v>592</v>
      </c>
      <c r="B17" s="243">
        <v>1723745</v>
      </c>
      <c r="C17" s="243">
        <v>1839812</v>
      </c>
      <c r="D17" s="243">
        <v>1909195</v>
      </c>
      <c r="E17" s="243">
        <f>F17+G17+H17+I17</f>
        <v>1543583</v>
      </c>
      <c r="F17" s="243">
        <v>492259</v>
      </c>
      <c r="G17" s="243">
        <v>425624</v>
      </c>
      <c r="H17" s="243">
        <v>306047</v>
      </c>
      <c r="I17" s="243">
        <v>319653</v>
      </c>
      <c r="J17" s="243">
        <f>SUM(K17:N17)</f>
        <v>1428784</v>
      </c>
      <c r="K17" s="243">
        <v>329249</v>
      </c>
      <c r="L17" s="243">
        <v>302393</v>
      </c>
      <c r="M17" s="243">
        <v>429836</v>
      </c>
      <c r="N17" s="243">
        <v>367306</v>
      </c>
      <c r="O17" s="244" t="s">
        <v>593</v>
      </c>
    </row>
    <row r="18" spans="1:17">
      <c r="A18" s="20" t="s">
        <v>594</v>
      </c>
      <c r="B18" s="243">
        <v>559548</v>
      </c>
      <c r="C18" s="243">
        <v>675768</v>
      </c>
      <c r="D18" s="243">
        <v>708865</v>
      </c>
      <c r="E18" s="243">
        <f t="shared" ref="E18:E24" si="2">F18+G18+H18+I18</f>
        <v>711669</v>
      </c>
      <c r="F18" s="243">
        <v>169394</v>
      </c>
      <c r="G18" s="243">
        <v>178110</v>
      </c>
      <c r="H18" s="243">
        <v>206518</v>
      </c>
      <c r="I18" s="243">
        <v>157647</v>
      </c>
      <c r="J18" s="243">
        <f t="shared" ref="J18:J24" si="3">SUM(K18:N18)</f>
        <v>555373</v>
      </c>
      <c r="K18" s="243">
        <v>158300</v>
      </c>
      <c r="L18" s="243">
        <v>176805</v>
      </c>
      <c r="M18" s="243">
        <v>115667</v>
      </c>
      <c r="N18" s="243">
        <v>104601</v>
      </c>
      <c r="O18" s="244" t="s">
        <v>595</v>
      </c>
    </row>
    <row r="19" spans="1:17">
      <c r="A19" s="20" t="s">
        <v>596</v>
      </c>
      <c r="B19" s="243">
        <v>3942482</v>
      </c>
      <c r="C19" s="243">
        <v>4628598</v>
      </c>
      <c r="D19" s="243">
        <v>4956530</v>
      </c>
      <c r="E19" s="243">
        <f t="shared" si="2"/>
        <v>4927300</v>
      </c>
      <c r="F19" s="243">
        <v>1241240</v>
      </c>
      <c r="G19" s="243">
        <v>1218074</v>
      </c>
      <c r="H19" s="243">
        <v>1267649</v>
      </c>
      <c r="I19" s="243">
        <v>1200337</v>
      </c>
      <c r="J19" s="243">
        <f t="shared" si="3"/>
        <v>4492522</v>
      </c>
      <c r="K19" s="243">
        <v>1176214</v>
      </c>
      <c r="L19" s="243">
        <v>1088515</v>
      </c>
      <c r="M19" s="243">
        <v>1120595</v>
      </c>
      <c r="N19" s="243">
        <v>1107198</v>
      </c>
      <c r="O19" s="244" t="s">
        <v>597</v>
      </c>
    </row>
    <row r="20" spans="1:17">
      <c r="A20" s="20" t="s">
        <v>112</v>
      </c>
      <c r="B20" s="243">
        <v>2359144</v>
      </c>
      <c r="C20" s="243">
        <v>2917315</v>
      </c>
      <c r="D20" s="243">
        <v>2947608</v>
      </c>
      <c r="E20" s="243">
        <f t="shared" si="2"/>
        <v>2934192</v>
      </c>
      <c r="F20" s="243">
        <v>753202</v>
      </c>
      <c r="G20" s="243">
        <v>758091</v>
      </c>
      <c r="H20" s="243">
        <v>816179</v>
      </c>
      <c r="I20" s="243">
        <v>606720</v>
      </c>
      <c r="J20" s="243">
        <f t="shared" si="3"/>
        <v>2833688</v>
      </c>
      <c r="K20" s="243">
        <v>730594</v>
      </c>
      <c r="L20" s="243">
        <v>731339</v>
      </c>
      <c r="M20" s="243">
        <v>782195</v>
      </c>
      <c r="N20" s="243">
        <v>589560</v>
      </c>
      <c r="O20" s="244" t="s">
        <v>393</v>
      </c>
    </row>
    <row r="21" spans="1:17">
      <c r="A21" s="20" t="s">
        <v>113</v>
      </c>
      <c r="B21" s="243">
        <v>478396</v>
      </c>
      <c r="C21" s="243">
        <v>598668</v>
      </c>
      <c r="D21" s="243">
        <v>691663</v>
      </c>
      <c r="E21" s="243">
        <f t="shared" si="2"/>
        <v>669497</v>
      </c>
      <c r="F21" s="243">
        <v>172362</v>
      </c>
      <c r="G21" s="243">
        <v>156188</v>
      </c>
      <c r="H21" s="243">
        <v>197536</v>
      </c>
      <c r="I21" s="243">
        <v>143411</v>
      </c>
      <c r="J21" s="243">
        <f t="shared" si="3"/>
        <v>571308</v>
      </c>
      <c r="K21" s="243">
        <v>155858</v>
      </c>
      <c r="L21" s="243">
        <v>160464</v>
      </c>
      <c r="M21" s="243">
        <v>170543</v>
      </c>
      <c r="N21" s="243">
        <v>84443</v>
      </c>
      <c r="O21" s="244" t="s">
        <v>598</v>
      </c>
    </row>
    <row r="22" spans="1:17">
      <c r="A22" s="20" t="s">
        <v>599</v>
      </c>
      <c r="B22" s="243">
        <v>76390</v>
      </c>
      <c r="C22" s="243">
        <v>76815</v>
      </c>
      <c r="D22" s="243">
        <v>90026</v>
      </c>
      <c r="E22" s="243">
        <f>F22</f>
        <v>24573</v>
      </c>
      <c r="F22" s="243">
        <v>24573</v>
      </c>
      <c r="G22" s="281" t="s">
        <v>20</v>
      </c>
      <c r="H22" s="281" t="s">
        <v>20</v>
      </c>
      <c r="I22" s="281" t="s">
        <v>20</v>
      </c>
      <c r="J22" s="281">
        <f t="shared" si="3"/>
        <v>0</v>
      </c>
      <c r="K22" s="281" t="s">
        <v>20</v>
      </c>
      <c r="L22" s="281" t="s">
        <v>20</v>
      </c>
      <c r="M22" s="345">
        <v>0</v>
      </c>
      <c r="N22" s="345">
        <v>0</v>
      </c>
      <c r="O22" s="244" t="s">
        <v>394</v>
      </c>
    </row>
    <row r="23" spans="1:17">
      <c r="A23" s="20" t="s">
        <v>600</v>
      </c>
      <c r="B23" s="243">
        <v>242117</v>
      </c>
      <c r="C23" s="243">
        <v>289595</v>
      </c>
      <c r="D23" s="243">
        <v>301343</v>
      </c>
      <c r="E23" s="243">
        <f t="shared" si="2"/>
        <v>265693</v>
      </c>
      <c r="F23" s="243">
        <v>58947</v>
      </c>
      <c r="G23" s="243">
        <v>67275</v>
      </c>
      <c r="H23" s="243">
        <v>76024</v>
      </c>
      <c r="I23" s="243">
        <v>63447</v>
      </c>
      <c r="J23" s="243">
        <f>SUM(K23:N23)</f>
        <v>218709</v>
      </c>
      <c r="K23" s="243">
        <v>53504</v>
      </c>
      <c r="L23" s="243">
        <v>51441</v>
      </c>
      <c r="M23" s="243">
        <v>69697</v>
      </c>
      <c r="N23" s="243">
        <v>44067</v>
      </c>
      <c r="O23" s="244" t="s">
        <v>601</v>
      </c>
    </row>
    <row r="24" spans="1:17">
      <c r="A24" s="20" t="s">
        <v>602</v>
      </c>
      <c r="B24" s="243">
        <v>397766</v>
      </c>
      <c r="C24" s="243">
        <v>528297</v>
      </c>
      <c r="D24" s="243">
        <v>603853</v>
      </c>
      <c r="E24" s="243">
        <f t="shared" si="2"/>
        <v>636026</v>
      </c>
      <c r="F24" s="243">
        <v>164614</v>
      </c>
      <c r="G24" s="243">
        <v>124516</v>
      </c>
      <c r="H24" s="243">
        <v>183680</v>
      </c>
      <c r="I24" s="243">
        <v>163216</v>
      </c>
      <c r="J24" s="243">
        <f t="shared" si="3"/>
        <v>581014</v>
      </c>
      <c r="K24" s="243">
        <v>157067</v>
      </c>
      <c r="L24" s="243">
        <v>113888</v>
      </c>
      <c r="M24" s="243">
        <v>175321</v>
      </c>
      <c r="N24" s="243">
        <v>134738</v>
      </c>
      <c r="O24" s="244" t="s">
        <v>395</v>
      </c>
    </row>
    <row r="25" spans="1:17">
      <c r="A25" s="282" t="s">
        <v>76</v>
      </c>
      <c r="B25" s="283">
        <v>2815</v>
      </c>
      <c r="C25" s="283">
        <v>3689</v>
      </c>
      <c r="D25" s="283">
        <v>4288</v>
      </c>
      <c r="E25" s="284">
        <f t="shared" ref="E25" si="4">SUM(F25:I25)</f>
        <v>5146</v>
      </c>
      <c r="F25" s="284" t="s">
        <v>20</v>
      </c>
      <c r="G25" s="283">
        <v>1173</v>
      </c>
      <c r="H25" s="283">
        <v>1738</v>
      </c>
      <c r="I25" s="283">
        <v>2235</v>
      </c>
      <c r="J25" s="284">
        <f>SUM(K25:N25)</f>
        <v>3787</v>
      </c>
      <c r="K25" s="284">
        <v>2090</v>
      </c>
      <c r="L25" s="284">
        <v>1599</v>
      </c>
      <c r="M25" s="346">
        <v>0</v>
      </c>
      <c r="N25" s="284">
        <v>98</v>
      </c>
      <c r="O25" s="285" t="s">
        <v>392</v>
      </c>
    </row>
    <row r="26" spans="1:17">
      <c r="A26" s="265" t="s">
        <v>605</v>
      </c>
      <c r="B26" s="265"/>
      <c r="C26" s="13"/>
      <c r="D26" s="13"/>
      <c r="F26" s="286"/>
      <c r="O26" s="265" t="s">
        <v>606</v>
      </c>
      <c r="P26" s="261"/>
      <c r="Q26" s="261"/>
    </row>
    <row r="27" spans="1:17">
      <c r="A27" s="329" t="s">
        <v>607</v>
      </c>
      <c r="F27" s="286"/>
      <c r="O27" s="329" t="s">
        <v>608</v>
      </c>
    </row>
    <row r="29" spans="1:17" ht="13.5" customHeight="1"/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6.42578125" style="88" customWidth="1"/>
    <col min="2" max="2" width="9.140625" style="88"/>
    <col min="3" max="4" width="10.85546875" style="88" customWidth="1"/>
    <col min="5" max="5" width="10.140625" style="88" bestFit="1" customWidth="1"/>
    <col min="6" max="9" width="9.140625" style="88"/>
    <col min="10" max="10" width="10.140625" style="88" bestFit="1" customWidth="1"/>
    <col min="11" max="14" width="9.140625" style="88"/>
    <col min="15" max="15" width="31.140625" style="88" customWidth="1"/>
    <col min="16" max="16384" width="9.140625" style="88"/>
  </cols>
  <sheetData>
    <row r="1" spans="1:15">
      <c r="A1" s="402" t="s">
        <v>718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719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B3" s="278"/>
      <c r="C3" s="278"/>
      <c r="E3" s="11"/>
      <c r="F3" s="278"/>
      <c r="M3" s="11" t="s">
        <v>75</v>
      </c>
      <c r="N3" s="11"/>
    </row>
    <row r="4" spans="1:15">
      <c r="A4" s="426" t="s">
        <v>7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427">
        <v>2018</v>
      </c>
      <c r="K4" s="427">
        <v>2018</v>
      </c>
      <c r="L4" s="427"/>
      <c r="M4" s="427"/>
      <c r="N4" s="427"/>
      <c r="O4" s="423" t="s">
        <v>522</v>
      </c>
    </row>
    <row r="5" spans="1:15" ht="25.5">
      <c r="A5" s="426"/>
      <c r="B5" s="427"/>
      <c r="C5" s="427"/>
      <c r="D5" s="427"/>
      <c r="E5" s="427"/>
      <c r="F5" s="240" t="s">
        <v>404</v>
      </c>
      <c r="G5" s="240" t="s">
        <v>405</v>
      </c>
      <c r="H5" s="240" t="s">
        <v>406</v>
      </c>
      <c r="I5" s="240" t="s">
        <v>407</v>
      </c>
      <c r="J5" s="427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15">
      <c r="A6" s="279" t="s">
        <v>609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89" t="s">
        <v>720</v>
      </c>
    </row>
    <row r="7" spans="1:15">
      <c r="A7" s="20" t="s">
        <v>610</v>
      </c>
      <c r="B7" s="243">
        <v>186207</v>
      </c>
      <c r="C7" s="243">
        <v>169989</v>
      </c>
      <c r="D7" s="243">
        <v>168535</v>
      </c>
      <c r="E7" s="243">
        <v>154543</v>
      </c>
      <c r="F7" s="243">
        <v>40903</v>
      </c>
      <c r="G7" s="243">
        <v>38759</v>
      </c>
      <c r="H7" s="243">
        <v>38326</v>
      </c>
      <c r="I7" s="243">
        <v>36555</v>
      </c>
      <c r="J7" s="243">
        <f>SUM(K7:N7)</f>
        <v>133999</v>
      </c>
      <c r="K7" s="243">
        <v>34452</v>
      </c>
      <c r="L7" s="243">
        <v>33628</v>
      </c>
      <c r="M7" s="243">
        <v>34365</v>
      </c>
      <c r="N7" s="243">
        <v>31554</v>
      </c>
      <c r="O7" s="244" t="s">
        <v>721</v>
      </c>
    </row>
    <row r="8" spans="1:15">
      <c r="A8" s="20" t="s">
        <v>611</v>
      </c>
      <c r="B8" s="243">
        <v>26993</v>
      </c>
      <c r="C8" s="243">
        <v>24579</v>
      </c>
      <c r="D8" s="243">
        <v>25749</v>
      </c>
      <c r="E8" s="243">
        <v>29797</v>
      </c>
      <c r="F8" s="243">
        <v>7389</v>
      </c>
      <c r="G8" s="243">
        <v>7956</v>
      </c>
      <c r="H8" s="243">
        <v>7495</v>
      </c>
      <c r="I8" s="243">
        <v>6957</v>
      </c>
      <c r="J8" s="243">
        <f>SUM(K8:N8)</f>
        <v>26082</v>
      </c>
      <c r="K8" s="243">
        <v>8440</v>
      </c>
      <c r="L8" s="243">
        <v>5893</v>
      </c>
      <c r="M8" s="243">
        <v>4701</v>
      </c>
      <c r="N8" s="243">
        <v>7048</v>
      </c>
      <c r="O8" s="244" t="s">
        <v>722</v>
      </c>
    </row>
    <row r="9" spans="1:15">
      <c r="A9" s="279" t="s">
        <v>612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89" t="s">
        <v>591</v>
      </c>
    </row>
    <row r="10" spans="1:15">
      <c r="A10" s="20" t="s">
        <v>613</v>
      </c>
      <c r="B10" s="243">
        <v>9797879</v>
      </c>
      <c r="C10" s="243">
        <v>11564563</v>
      </c>
      <c r="D10" s="243">
        <v>12139014</v>
      </c>
      <c r="E10" s="243">
        <v>11678045</v>
      </c>
      <c r="F10" s="243">
        <v>3051995</v>
      </c>
      <c r="G10" s="243">
        <v>2845996</v>
      </c>
      <c r="H10" s="243">
        <v>3111847</v>
      </c>
      <c r="I10" s="243">
        <v>2668207</v>
      </c>
      <c r="J10" s="243">
        <f>SUM(K10:N10)</f>
        <v>10633563</v>
      </c>
      <c r="K10" s="243">
        <v>2729298</v>
      </c>
      <c r="L10" s="243">
        <v>2581708</v>
      </c>
      <c r="M10" s="243">
        <v>2880674</v>
      </c>
      <c r="N10" s="243">
        <v>2441883</v>
      </c>
      <c r="O10" s="244" t="s">
        <v>721</v>
      </c>
    </row>
    <row r="11" spans="1:15">
      <c r="A11" s="20" t="s">
        <v>611</v>
      </c>
      <c r="B11" s="243">
        <v>22718</v>
      </c>
      <c r="C11" s="243">
        <v>25992</v>
      </c>
      <c r="D11" s="243">
        <v>34579</v>
      </c>
      <c r="E11" s="243">
        <v>62341</v>
      </c>
      <c r="F11" s="243">
        <v>17167</v>
      </c>
      <c r="G11" s="243">
        <v>13928</v>
      </c>
      <c r="H11" s="243">
        <v>17791</v>
      </c>
      <c r="I11" s="243">
        <v>13455</v>
      </c>
      <c r="J11" s="243">
        <f>SUM(K11:N11)</f>
        <v>44997</v>
      </c>
      <c r="K11" s="243">
        <v>13237</v>
      </c>
      <c r="L11" s="243">
        <v>11175</v>
      </c>
      <c r="M11" s="243">
        <v>12157</v>
      </c>
      <c r="N11" s="243">
        <v>8428</v>
      </c>
      <c r="O11" s="244" t="s">
        <v>722</v>
      </c>
    </row>
    <row r="12" spans="1:15">
      <c r="A12" s="279" t="s">
        <v>614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89" t="s">
        <v>604</v>
      </c>
    </row>
    <row r="13" spans="1:15">
      <c r="A13" s="20" t="s">
        <v>613</v>
      </c>
      <c r="B13" s="243">
        <v>9782403</v>
      </c>
      <c r="C13" s="243">
        <v>11558557</v>
      </c>
      <c r="D13" s="243">
        <v>12213371</v>
      </c>
      <c r="E13" s="243">
        <v>11717679</v>
      </c>
      <c r="F13" s="243">
        <v>3076591</v>
      </c>
      <c r="G13" s="243">
        <v>2929051</v>
      </c>
      <c r="H13" s="243">
        <v>3055371</v>
      </c>
      <c r="I13" s="243">
        <v>2656666</v>
      </c>
      <c r="J13" s="243">
        <f>SUM(K13:N13)</f>
        <v>10685185</v>
      </c>
      <c r="K13" s="243">
        <v>2762876</v>
      </c>
      <c r="L13" s="243">
        <v>2626444</v>
      </c>
      <c r="M13" s="243">
        <v>2863854</v>
      </c>
      <c r="N13" s="243">
        <v>2432011</v>
      </c>
      <c r="O13" s="244" t="s">
        <v>721</v>
      </c>
    </row>
    <row r="14" spans="1:15">
      <c r="A14" s="20" t="s">
        <v>611</v>
      </c>
      <c r="B14" s="243">
        <v>19652</v>
      </c>
      <c r="C14" s="243">
        <v>23746</v>
      </c>
      <c r="D14" s="243">
        <v>30640</v>
      </c>
      <c r="E14" s="243">
        <v>51709</v>
      </c>
      <c r="F14" s="243">
        <v>12686</v>
      </c>
      <c r="G14" s="243">
        <v>13304</v>
      </c>
      <c r="H14" s="243">
        <v>14269</v>
      </c>
      <c r="I14" s="243">
        <v>11450</v>
      </c>
      <c r="J14" s="243">
        <f>SUM(K14:N14)</f>
        <v>44024</v>
      </c>
      <c r="K14" s="243">
        <v>11991</v>
      </c>
      <c r="L14" s="243">
        <v>11507</v>
      </c>
      <c r="M14" s="243">
        <v>12097</v>
      </c>
      <c r="N14" s="243">
        <v>8429</v>
      </c>
      <c r="O14" s="244" t="s">
        <v>722</v>
      </c>
    </row>
    <row r="15" spans="1:15">
      <c r="A15" s="279" t="s">
        <v>615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89" t="s">
        <v>723</v>
      </c>
    </row>
    <row r="16" spans="1:15">
      <c r="A16" s="20" t="s">
        <v>613</v>
      </c>
      <c r="B16" s="243">
        <v>284845</v>
      </c>
      <c r="C16" s="243">
        <v>163512</v>
      </c>
      <c r="D16" s="243">
        <v>129734</v>
      </c>
      <c r="E16" s="243">
        <v>25869</v>
      </c>
      <c r="F16" s="243">
        <v>24197</v>
      </c>
      <c r="G16" s="243">
        <v>779</v>
      </c>
      <c r="H16" s="243">
        <v>290</v>
      </c>
      <c r="I16" s="243">
        <v>603</v>
      </c>
      <c r="J16" s="243">
        <f>SUM(K16:N16)</f>
        <v>498</v>
      </c>
      <c r="K16" s="243">
        <v>0</v>
      </c>
      <c r="L16" s="243">
        <v>276</v>
      </c>
      <c r="M16" s="243">
        <v>222</v>
      </c>
      <c r="N16" s="243">
        <v>0</v>
      </c>
      <c r="O16" s="244" t="s">
        <v>721</v>
      </c>
    </row>
    <row r="17" spans="1:15">
      <c r="A17" s="282" t="s">
        <v>611</v>
      </c>
      <c r="B17" s="283">
        <v>27179</v>
      </c>
      <c r="C17" s="283">
        <v>11443</v>
      </c>
      <c r="D17" s="283">
        <v>31460</v>
      </c>
      <c r="E17" s="283">
        <v>22469</v>
      </c>
      <c r="F17" s="283">
        <v>6427</v>
      </c>
      <c r="G17" s="283">
        <v>4474</v>
      </c>
      <c r="H17" s="283">
        <v>4413</v>
      </c>
      <c r="I17" s="283">
        <v>7155</v>
      </c>
      <c r="J17" s="283">
        <f>SUM(K17:N17)</f>
        <v>3534</v>
      </c>
      <c r="K17" s="283">
        <v>2196</v>
      </c>
      <c r="L17" s="283">
        <v>850</v>
      </c>
      <c r="M17" s="283">
        <v>405</v>
      </c>
      <c r="N17" s="283">
        <v>83</v>
      </c>
      <c r="O17" s="285" t="s">
        <v>722</v>
      </c>
    </row>
    <row r="18" spans="1:15">
      <c r="A18" s="2" t="s">
        <v>616</v>
      </c>
      <c r="B18" s="13"/>
      <c r="C18" s="13"/>
      <c r="D18" s="13"/>
      <c r="F18" s="13"/>
      <c r="I18" s="12"/>
      <c r="O18" s="2" t="s">
        <v>631</v>
      </c>
    </row>
  </sheetData>
  <protectedRanges>
    <protectedRange sqref="G17" name="Range1_2_3_1_1_3_1_4_4"/>
  </protectedRanges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7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6.42578125" style="88" bestFit="1" customWidth="1"/>
    <col min="2" max="5" width="9.140625" style="88"/>
    <col min="6" max="6" width="10" style="88" bestFit="1" customWidth="1"/>
    <col min="7" max="14" width="9.140625" style="88"/>
    <col min="15" max="15" width="37.140625" style="88" customWidth="1"/>
    <col min="16" max="16384" width="9.140625" style="88"/>
  </cols>
  <sheetData>
    <row r="1" spans="1:15" s="277" customFormat="1">
      <c r="A1" s="401" t="s">
        <v>617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38" t="s">
        <v>716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</row>
    <row r="3" spans="1:15">
      <c r="B3" s="278"/>
      <c r="C3" s="278"/>
      <c r="E3" s="11"/>
      <c r="F3" s="278"/>
      <c r="M3" s="11" t="s">
        <v>75</v>
      </c>
      <c r="N3" s="11"/>
    </row>
    <row r="4" spans="1:15">
      <c r="A4" s="426" t="s">
        <v>7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427">
        <v>2018</v>
      </c>
      <c r="K4" s="427">
        <v>2018</v>
      </c>
      <c r="L4" s="427"/>
      <c r="M4" s="427"/>
      <c r="N4" s="427"/>
      <c r="O4" s="423" t="s">
        <v>522</v>
      </c>
    </row>
    <row r="5" spans="1:15" ht="25.5">
      <c r="A5" s="426"/>
      <c r="B5" s="427"/>
      <c r="C5" s="427"/>
      <c r="D5" s="427"/>
      <c r="E5" s="427"/>
      <c r="F5" s="240" t="s">
        <v>404</v>
      </c>
      <c r="G5" s="240" t="s">
        <v>405</v>
      </c>
      <c r="H5" s="240" t="s">
        <v>406</v>
      </c>
      <c r="I5" s="240" t="s">
        <v>407</v>
      </c>
      <c r="J5" s="428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15">
      <c r="A6" s="279" t="s">
        <v>613</v>
      </c>
      <c r="B6" s="287"/>
      <c r="C6" s="287"/>
      <c r="D6" s="287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9" t="s">
        <v>618</v>
      </c>
    </row>
    <row r="7" spans="1:15">
      <c r="A7" s="23" t="s">
        <v>619</v>
      </c>
      <c r="B7" s="290">
        <v>431138</v>
      </c>
      <c r="C7" s="290">
        <v>458565</v>
      </c>
      <c r="D7" s="290">
        <v>445860</v>
      </c>
      <c r="E7" s="290">
        <v>408574</v>
      </c>
      <c r="F7" s="290">
        <v>106055</v>
      </c>
      <c r="G7" s="290">
        <v>99605</v>
      </c>
      <c r="H7" s="290">
        <v>106911</v>
      </c>
      <c r="I7" s="290">
        <v>96003</v>
      </c>
      <c r="J7" s="290">
        <f>SUM(K7:N7)</f>
        <v>326253.571</v>
      </c>
      <c r="K7" s="290">
        <v>79936</v>
      </c>
      <c r="L7" s="290">
        <v>84332</v>
      </c>
      <c r="M7" s="290">
        <v>84407.510999999999</v>
      </c>
      <c r="N7" s="290">
        <v>77578.06</v>
      </c>
      <c r="O7" s="291" t="s">
        <v>620</v>
      </c>
    </row>
    <row r="8" spans="1:15">
      <c r="A8" s="23" t="s">
        <v>621</v>
      </c>
      <c r="B8" s="290">
        <v>365927</v>
      </c>
      <c r="C8" s="290">
        <v>368898</v>
      </c>
      <c r="D8" s="290">
        <v>354007</v>
      </c>
      <c r="E8" s="290">
        <v>325716</v>
      </c>
      <c r="F8" s="290">
        <v>83285</v>
      </c>
      <c r="G8" s="290">
        <v>79426</v>
      </c>
      <c r="H8" s="290">
        <v>85241</v>
      </c>
      <c r="I8" s="290">
        <v>77764</v>
      </c>
      <c r="J8" s="290">
        <f>SUM(K8:N8)</f>
        <v>260602.364</v>
      </c>
      <c r="K8" s="290">
        <v>62557</v>
      </c>
      <c r="L8" s="290">
        <v>69085</v>
      </c>
      <c r="M8" s="290">
        <v>68810.635000000009</v>
      </c>
      <c r="N8" s="290">
        <v>60149.728999999999</v>
      </c>
      <c r="O8" s="291" t="s">
        <v>622</v>
      </c>
    </row>
    <row r="9" spans="1:15">
      <c r="A9" s="279" t="s">
        <v>611</v>
      </c>
      <c r="B9" s="279"/>
      <c r="C9" s="279"/>
      <c r="D9" s="279"/>
      <c r="E9" s="287"/>
      <c r="F9" s="288"/>
      <c r="G9" s="288"/>
      <c r="H9" s="288"/>
      <c r="I9" s="288"/>
      <c r="J9" s="288"/>
      <c r="K9" s="288"/>
      <c r="L9" s="288"/>
      <c r="M9" s="288"/>
      <c r="N9" s="288"/>
      <c r="O9" s="289" t="s">
        <v>623</v>
      </c>
    </row>
    <row r="10" spans="1:15">
      <c r="A10" s="23" t="s">
        <v>624</v>
      </c>
      <c r="B10" s="290">
        <v>150</v>
      </c>
      <c r="C10" s="290">
        <v>217</v>
      </c>
      <c r="D10" s="290">
        <v>156</v>
      </c>
      <c r="E10" s="290">
        <v>445</v>
      </c>
      <c r="F10" s="290">
        <v>224</v>
      </c>
      <c r="G10" s="290">
        <v>27</v>
      </c>
      <c r="H10" s="290">
        <v>135</v>
      </c>
      <c r="I10" s="290">
        <v>59</v>
      </c>
      <c r="J10" s="290">
        <f>SUM(K10:N10)</f>
        <v>207.88200000000001</v>
      </c>
      <c r="K10" s="290">
        <v>49</v>
      </c>
      <c r="L10" s="290">
        <v>15</v>
      </c>
      <c r="M10" s="290">
        <v>6.3050000000000006</v>
      </c>
      <c r="N10" s="290">
        <v>137.577</v>
      </c>
      <c r="O10" s="291" t="s">
        <v>620</v>
      </c>
    </row>
    <row r="11" spans="1:15">
      <c r="A11" s="23" t="s">
        <v>625</v>
      </c>
      <c r="B11" s="290">
        <v>121</v>
      </c>
      <c r="C11" s="290">
        <v>868</v>
      </c>
      <c r="D11" s="290">
        <v>440</v>
      </c>
      <c r="E11" s="290">
        <v>732</v>
      </c>
      <c r="F11" s="290">
        <v>270</v>
      </c>
      <c r="G11" s="290">
        <v>139</v>
      </c>
      <c r="H11" s="290">
        <v>120</v>
      </c>
      <c r="I11" s="290">
        <v>203</v>
      </c>
      <c r="J11" s="290">
        <f>SUM(K11:N11)</f>
        <v>453.28</v>
      </c>
      <c r="K11" s="290">
        <v>64</v>
      </c>
      <c r="L11" s="290">
        <v>89</v>
      </c>
      <c r="M11" s="290">
        <v>131.28</v>
      </c>
      <c r="N11" s="290">
        <v>169</v>
      </c>
      <c r="O11" s="291" t="s">
        <v>622</v>
      </c>
    </row>
    <row r="12" spans="1:15">
      <c r="A12" s="279" t="s">
        <v>613</v>
      </c>
      <c r="B12" s="287"/>
      <c r="C12" s="287"/>
      <c r="D12" s="287"/>
      <c r="E12" s="287"/>
      <c r="F12" s="288"/>
      <c r="G12" s="288"/>
      <c r="H12" s="288"/>
      <c r="I12" s="288"/>
      <c r="J12" s="288"/>
      <c r="K12" s="288"/>
      <c r="L12" s="288"/>
      <c r="M12" s="288"/>
      <c r="N12" s="288"/>
      <c r="O12" s="289" t="s">
        <v>618</v>
      </c>
    </row>
    <row r="13" spans="1:15">
      <c r="A13" s="23" t="s">
        <v>626</v>
      </c>
      <c r="B13" s="290">
        <v>3092.5059999999999</v>
      </c>
      <c r="C13" s="290">
        <v>3975</v>
      </c>
      <c r="D13" s="290">
        <v>5433</v>
      </c>
      <c r="E13" s="290">
        <v>6973</v>
      </c>
      <c r="F13" s="290">
        <v>2027</v>
      </c>
      <c r="G13" s="290">
        <v>1664</v>
      </c>
      <c r="H13" s="290">
        <v>1614</v>
      </c>
      <c r="I13" s="290">
        <v>1668</v>
      </c>
      <c r="J13" s="290">
        <f>SUM(K13:N13)</f>
        <v>6112.3440000000001</v>
      </c>
      <c r="K13" s="290">
        <v>1485</v>
      </c>
      <c r="L13" s="290">
        <v>1461</v>
      </c>
      <c r="M13" s="290">
        <v>1406.8710000000001</v>
      </c>
      <c r="N13" s="290">
        <v>1759.473</v>
      </c>
      <c r="O13" s="291" t="s">
        <v>627</v>
      </c>
    </row>
    <row r="14" spans="1:15">
      <c r="A14" s="23" t="s">
        <v>628</v>
      </c>
      <c r="B14" s="290">
        <v>5907.0839999999998</v>
      </c>
      <c r="C14" s="290">
        <v>6113</v>
      </c>
      <c r="D14" s="290">
        <v>7847</v>
      </c>
      <c r="E14" s="290">
        <v>7651</v>
      </c>
      <c r="F14" s="292">
        <v>2133</v>
      </c>
      <c r="G14" s="290">
        <v>2017</v>
      </c>
      <c r="H14" s="290">
        <v>1730</v>
      </c>
      <c r="I14" s="290">
        <v>1771</v>
      </c>
      <c r="J14" s="290">
        <f>SUM(K14:N14)</f>
        <v>6563.5990000000002</v>
      </c>
      <c r="K14" s="290">
        <v>1587</v>
      </c>
      <c r="L14" s="290">
        <v>1602</v>
      </c>
      <c r="M14" s="290">
        <v>1485.1130000000001</v>
      </c>
      <c r="N14" s="290">
        <v>1889.4859999999999</v>
      </c>
      <c r="O14" s="291" t="s">
        <v>629</v>
      </c>
    </row>
    <row r="15" spans="1:15">
      <c r="A15" s="279" t="s">
        <v>611</v>
      </c>
      <c r="B15" s="287"/>
      <c r="C15" s="287"/>
      <c r="D15" s="287"/>
      <c r="E15" s="287"/>
      <c r="F15" s="288"/>
      <c r="G15" s="288"/>
      <c r="H15" s="288"/>
      <c r="I15" s="288"/>
      <c r="J15" s="288"/>
      <c r="K15" s="288"/>
      <c r="L15" s="288"/>
      <c r="M15" s="288"/>
      <c r="N15" s="288"/>
      <c r="O15" s="289" t="s">
        <v>623</v>
      </c>
    </row>
    <row r="16" spans="1:15">
      <c r="A16" s="23" t="s">
        <v>626</v>
      </c>
      <c r="B16" s="290">
        <v>0</v>
      </c>
      <c r="C16" s="290">
        <v>0</v>
      </c>
      <c r="D16" s="290">
        <v>0</v>
      </c>
      <c r="E16" s="290">
        <f t="shared" ref="E16:E17" si="0">SUM(F16:I16)</f>
        <v>0</v>
      </c>
      <c r="F16" s="290">
        <v>0</v>
      </c>
      <c r="G16" s="290">
        <v>0</v>
      </c>
      <c r="H16" s="290">
        <v>0</v>
      </c>
      <c r="I16" s="290">
        <v>0</v>
      </c>
      <c r="J16" s="290">
        <f>SUM(K16:N16)</f>
        <v>0</v>
      </c>
      <c r="K16" s="290">
        <v>0</v>
      </c>
      <c r="L16" s="290">
        <v>0</v>
      </c>
      <c r="M16" s="290">
        <v>0</v>
      </c>
      <c r="N16" s="290">
        <v>0</v>
      </c>
      <c r="O16" s="291" t="s">
        <v>627</v>
      </c>
    </row>
    <row r="17" spans="1:15">
      <c r="A17" s="293" t="s">
        <v>628</v>
      </c>
      <c r="B17" s="294">
        <v>0</v>
      </c>
      <c r="C17" s="294">
        <v>0</v>
      </c>
      <c r="D17" s="294">
        <v>0</v>
      </c>
      <c r="E17" s="295">
        <f t="shared" si="0"/>
        <v>0</v>
      </c>
      <c r="F17" s="294">
        <v>0</v>
      </c>
      <c r="G17" s="294">
        <v>0</v>
      </c>
      <c r="H17" s="294">
        <v>0</v>
      </c>
      <c r="I17" s="294">
        <v>0</v>
      </c>
      <c r="J17" s="294">
        <f>SUM(K17:N17)</f>
        <v>0</v>
      </c>
      <c r="K17" s="294">
        <v>0</v>
      </c>
      <c r="L17" s="294">
        <v>0</v>
      </c>
      <c r="M17" s="294">
        <v>0</v>
      </c>
      <c r="N17" s="294">
        <v>0</v>
      </c>
      <c r="O17" s="296" t="s">
        <v>629</v>
      </c>
    </row>
    <row r="18" spans="1:15">
      <c r="A18" s="2" t="s">
        <v>630</v>
      </c>
      <c r="B18" s="13"/>
      <c r="C18" s="13"/>
      <c r="D18" s="13"/>
      <c r="F18" s="13"/>
      <c r="G18" s="13"/>
      <c r="J18" s="290"/>
      <c r="O18" s="2" t="s">
        <v>631</v>
      </c>
    </row>
    <row r="19" spans="1:15">
      <c r="F19" s="290"/>
      <c r="G19" s="290"/>
      <c r="H19" s="290"/>
    </row>
    <row r="20" spans="1:15">
      <c r="F20" s="290"/>
      <c r="G20" s="290"/>
      <c r="H20" s="290"/>
    </row>
    <row r="21" spans="1:15" ht="14.25" customHeight="1">
      <c r="F21" s="288"/>
      <c r="G21" s="288"/>
      <c r="H21" s="288"/>
    </row>
    <row r="22" spans="1:15" ht="7.5" customHeight="1">
      <c r="F22" s="290"/>
      <c r="G22" s="290"/>
      <c r="H22" s="290"/>
    </row>
    <row r="23" spans="1:15" hidden="1">
      <c r="F23" s="290"/>
      <c r="G23" s="290"/>
      <c r="H23" s="290"/>
    </row>
    <row r="24" spans="1:15">
      <c r="F24" s="288"/>
      <c r="G24" s="288"/>
      <c r="H24" s="288"/>
    </row>
    <row r="25" spans="1:15">
      <c r="F25" s="290"/>
      <c r="G25" s="290"/>
      <c r="H25" s="290"/>
    </row>
    <row r="26" spans="1:15">
      <c r="F26" s="290"/>
      <c r="G26" s="290"/>
      <c r="H26" s="290"/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rightToLeft="1" view="pageBreakPreview" zoomScale="95" zoomScaleNormal="100" zoomScaleSheetLayoutView="95" workbookViewId="0">
      <selection activeCell="M3" sqref="M3"/>
    </sheetView>
  </sheetViews>
  <sheetFormatPr defaultColWidth="9" defaultRowHeight="15"/>
  <cols>
    <col min="1" max="1" width="35.140625" style="88" customWidth="1"/>
    <col min="2" max="14" width="9" style="88"/>
    <col min="15" max="15" width="32.5703125" style="88" customWidth="1"/>
    <col min="16" max="16384" width="9" style="88"/>
  </cols>
  <sheetData>
    <row r="1" spans="1:15" ht="15" customHeight="1">
      <c r="A1" s="402" t="s">
        <v>632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717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A3" s="297"/>
      <c r="E3" s="11"/>
      <c r="M3" s="11" t="s">
        <v>75</v>
      </c>
      <c r="N3" s="11"/>
    </row>
    <row r="4" spans="1:15">
      <c r="A4" s="441" t="s">
        <v>7</v>
      </c>
      <c r="B4" s="420">
        <v>2014</v>
      </c>
      <c r="C4" s="420">
        <v>2015</v>
      </c>
      <c r="D4" s="420">
        <v>2016</v>
      </c>
      <c r="E4" s="420">
        <v>2017</v>
      </c>
      <c r="F4" s="442">
        <v>2017</v>
      </c>
      <c r="G4" s="442"/>
      <c r="H4" s="442"/>
      <c r="I4" s="442"/>
      <c r="J4" s="420">
        <v>2018</v>
      </c>
      <c r="K4" s="420">
        <v>2018</v>
      </c>
      <c r="L4" s="420"/>
      <c r="M4" s="420"/>
      <c r="N4" s="420"/>
      <c r="O4" s="439" t="s">
        <v>522</v>
      </c>
    </row>
    <row r="5" spans="1:15" ht="25.5">
      <c r="A5" s="441"/>
      <c r="B5" s="420"/>
      <c r="C5" s="420"/>
      <c r="D5" s="420"/>
      <c r="E5" s="420"/>
      <c r="F5" s="240" t="s">
        <v>404</v>
      </c>
      <c r="G5" s="240" t="s">
        <v>405</v>
      </c>
      <c r="H5" s="240" t="s">
        <v>406</v>
      </c>
      <c r="I5" s="240" t="s">
        <v>407</v>
      </c>
      <c r="J5" s="421"/>
      <c r="K5" s="240" t="s">
        <v>404</v>
      </c>
      <c r="L5" s="240" t="s">
        <v>405</v>
      </c>
      <c r="M5" s="240" t="s">
        <v>406</v>
      </c>
      <c r="N5" s="240" t="s">
        <v>407</v>
      </c>
      <c r="O5" s="439"/>
    </row>
    <row r="6" spans="1:15">
      <c r="A6" s="298" t="s">
        <v>633</v>
      </c>
      <c r="B6" s="299">
        <v>64</v>
      </c>
      <c r="C6" s="299">
        <v>65</v>
      </c>
      <c r="D6" s="299">
        <v>65</v>
      </c>
      <c r="E6" s="299">
        <v>66</v>
      </c>
      <c r="F6" s="299">
        <v>65</v>
      </c>
      <c r="G6" s="299">
        <v>64</v>
      </c>
      <c r="H6" s="299">
        <v>64</v>
      </c>
      <c r="I6" s="299">
        <v>66</v>
      </c>
      <c r="J6" s="299">
        <v>67</v>
      </c>
      <c r="K6" s="299">
        <v>66</v>
      </c>
      <c r="L6" s="299">
        <v>65</v>
      </c>
      <c r="M6" s="299">
        <v>68</v>
      </c>
      <c r="N6" s="299">
        <v>67</v>
      </c>
      <c r="O6" s="300" t="s">
        <v>634</v>
      </c>
    </row>
    <row r="7" spans="1:15">
      <c r="A7" s="298" t="s">
        <v>635</v>
      </c>
      <c r="B7" s="299">
        <v>3</v>
      </c>
      <c r="C7" s="299">
        <v>3</v>
      </c>
      <c r="D7" s="299">
        <v>3</v>
      </c>
      <c r="E7" s="299">
        <v>3</v>
      </c>
      <c r="F7" s="299">
        <v>3</v>
      </c>
      <c r="G7" s="299">
        <v>3</v>
      </c>
      <c r="H7" s="299">
        <v>3</v>
      </c>
      <c r="I7" s="299">
        <v>3</v>
      </c>
      <c r="J7" s="299">
        <v>3</v>
      </c>
      <c r="K7" s="299">
        <v>3</v>
      </c>
      <c r="L7" s="299">
        <v>3</v>
      </c>
      <c r="M7" s="299">
        <v>3</v>
      </c>
      <c r="N7" s="299">
        <v>3</v>
      </c>
      <c r="O7" s="300" t="s">
        <v>636</v>
      </c>
    </row>
    <row r="8" spans="1:15">
      <c r="A8" s="298" t="s">
        <v>637</v>
      </c>
      <c r="B8" s="301">
        <v>417.766698174</v>
      </c>
      <c r="C8" s="301">
        <v>411.02</v>
      </c>
      <c r="D8" s="301">
        <v>444.24</v>
      </c>
      <c r="E8" s="301">
        <v>457.35</v>
      </c>
      <c r="F8" s="301">
        <v>459.7</v>
      </c>
      <c r="G8" s="301">
        <v>422.4</v>
      </c>
      <c r="H8" s="301">
        <v>423.7</v>
      </c>
      <c r="I8" s="301">
        <v>457.35</v>
      </c>
      <c r="J8" s="301">
        <v>528.52</v>
      </c>
      <c r="K8" s="301">
        <v>469.84</v>
      </c>
      <c r="L8" s="301">
        <v>461.03</v>
      </c>
      <c r="M8" s="301">
        <v>500.976</v>
      </c>
      <c r="N8" s="301">
        <v>505.4</v>
      </c>
      <c r="O8" s="300" t="s">
        <v>638</v>
      </c>
    </row>
    <row r="9" spans="1:15">
      <c r="A9" s="298" t="s">
        <v>639</v>
      </c>
      <c r="B9" s="301">
        <v>144.64219268599999</v>
      </c>
      <c r="C9" s="301">
        <v>60.23</v>
      </c>
      <c r="D9" s="301">
        <v>48.97</v>
      </c>
      <c r="E9" s="301">
        <v>48.09</v>
      </c>
      <c r="F9" s="301">
        <v>17.399999999999999</v>
      </c>
      <c r="G9" s="302">
        <v>10.8</v>
      </c>
      <c r="H9" s="301">
        <v>9.3000000000000007</v>
      </c>
      <c r="I9" s="301">
        <v>9.91</v>
      </c>
      <c r="J9" s="301">
        <v>39.56</v>
      </c>
      <c r="K9" s="301">
        <v>8.9960000000000004</v>
      </c>
      <c r="L9" s="301">
        <v>8.6210000000000004</v>
      </c>
      <c r="M9" s="301">
        <v>8.2370000000000001</v>
      </c>
      <c r="N9" s="301">
        <v>13.744</v>
      </c>
      <c r="O9" s="300" t="s">
        <v>640</v>
      </c>
    </row>
    <row r="10" spans="1:15" ht="45">
      <c r="A10" s="298" t="s">
        <v>641</v>
      </c>
      <c r="B10" s="303">
        <v>0.69578100178475855</v>
      </c>
      <c r="C10" s="303">
        <v>0.32</v>
      </c>
      <c r="D10" s="303">
        <v>0.33700000000000002</v>
      </c>
      <c r="E10" s="303">
        <v>0.2621</v>
      </c>
      <c r="F10" s="303">
        <v>0.10400000000000001</v>
      </c>
      <c r="G10" s="303">
        <v>6.9000000000000006E-2</v>
      </c>
      <c r="H10" s="303">
        <v>5.7000000000000002E-2</v>
      </c>
      <c r="I10" s="303">
        <v>3.8699999999999998E-2</v>
      </c>
      <c r="J10" s="303">
        <v>0.13950000000000001</v>
      </c>
      <c r="K10" s="303">
        <v>4.3200000000000002E-2</v>
      </c>
      <c r="L10" s="303">
        <v>3.6999999999999998E-2</v>
      </c>
      <c r="M10" s="303">
        <v>4.6199999999999998E-2</v>
      </c>
      <c r="N10" s="303">
        <v>3.5400000000000001E-2</v>
      </c>
      <c r="O10" s="300" t="s">
        <v>642</v>
      </c>
    </row>
    <row r="11" spans="1:15">
      <c r="A11" s="304" t="s">
        <v>643</v>
      </c>
      <c r="B11" s="294">
        <v>4528.93</v>
      </c>
      <c r="C11" s="294">
        <v>4307.26</v>
      </c>
      <c r="D11" s="294">
        <v>4546.37</v>
      </c>
      <c r="E11" s="294">
        <v>4398.4399999999996</v>
      </c>
      <c r="F11" s="294">
        <v>4443.5</v>
      </c>
      <c r="G11" s="294">
        <v>4425.3999999999996</v>
      </c>
      <c r="H11" s="294">
        <v>4397.3999999999996</v>
      </c>
      <c r="I11" s="294">
        <v>4398.4399999999996</v>
      </c>
      <c r="J11" s="294">
        <v>4915.07</v>
      </c>
      <c r="K11" s="294">
        <v>4585.3999999999996</v>
      </c>
      <c r="L11" s="294">
        <v>4560.03</v>
      </c>
      <c r="M11" s="295">
        <v>4935.3599999999997</v>
      </c>
      <c r="N11" s="295">
        <v>4915.07</v>
      </c>
      <c r="O11" s="305" t="s">
        <v>644</v>
      </c>
    </row>
    <row r="12" spans="1:15">
      <c r="A12" s="306" t="s">
        <v>645</v>
      </c>
      <c r="B12" s="45"/>
      <c r="C12" s="45"/>
      <c r="D12" s="45"/>
      <c r="E12" s="45"/>
      <c r="F12" s="45"/>
      <c r="G12" s="45"/>
      <c r="H12" s="45"/>
      <c r="I12" s="45"/>
      <c r="J12" s="45"/>
      <c r="K12" s="440" t="s">
        <v>646</v>
      </c>
      <c r="L12" s="440"/>
      <c r="M12" s="440"/>
      <c r="N12" s="440"/>
      <c r="O12" s="440"/>
    </row>
    <row r="13" spans="1:15">
      <c r="O13" s="307"/>
    </row>
    <row r="14" spans="1:15">
      <c r="O14" s="307"/>
    </row>
    <row r="15" spans="1:15">
      <c r="K15" s="348"/>
      <c r="O15" s="307"/>
    </row>
  </sheetData>
  <mergeCells count="12">
    <mergeCell ref="O4:O5"/>
    <mergeCell ref="K12:O12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rightToLeft="1" view="pageBreakPreview" zoomScaleNormal="100" zoomScaleSheetLayoutView="100" workbookViewId="0">
      <selection activeCell="J4" sqref="J4"/>
    </sheetView>
  </sheetViews>
  <sheetFormatPr defaultColWidth="9" defaultRowHeight="15"/>
  <cols>
    <col min="1" max="1" width="32.42578125" style="88" customWidth="1"/>
    <col min="2" max="3" width="9.42578125" style="88" bestFit="1" customWidth="1"/>
    <col min="4" max="8" width="9" style="88"/>
    <col min="9" max="9" width="9.5703125" style="88" bestFit="1" customWidth="1"/>
    <col min="10" max="12" width="9" style="88"/>
    <col min="13" max="13" width="38.7109375" style="88" customWidth="1"/>
    <col min="14" max="16384" width="9" style="88"/>
  </cols>
  <sheetData>
    <row r="1" spans="1:13">
      <c r="A1" s="402" t="s">
        <v>647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</row>
    <row r="2" spans="1:13">
      <c r="A2" s="438" t="s">
        <v>648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</row>
    <row r="3" spans="1:13">
      <c r="A3" s="385" t="s">
        <v>649</v>
      </c>
      <c r="B3" s="31"/>
      <c r="C3" s="31"/>
      <c r="D3" s="31"/>
      <c r="E3" s="31"/>
      <c r="F3" s="31"/>
      <c r="G3" s="31"/>
      <c r="H3" s="31"/>
      <c r="I3" s="31"/>
      <c r="M3" s="308" t="s">
        <v>650</v>
      </c>
    </row>
    <row r="4" spans="1:13">
      <c r="A4" s="309" t="s">
        <v>651</v>
      </c>
      <c r="B4" s="11"/>
      <c r="C4" s="11"/>
      <c r="J4" s="11" t="s">
        <v>75</v>
      </c>
      <c r="K4" s="11"/>
      <c r="L4" s="11"/>
      <c r="M4" s="310" t="s">
        <v>652</v>
      </c>
    </row>
    <row r="5" spans="1:13">
      <c r="A5" s="426" t="s">
        <v>185</v>
      </c>
      <c r="B5" s="427">
        <v>2016</v>
      </c>
      <c r="C5" s="427">
        <v>2017</v>
      </c>
      <c r="D5" s="443">
        <v>2017</v>
      </c>
      <c r="E5" s="443"/>
      <c r="F5" s="443"/>
      <c r="G5" s="443"/>
      <c r="H5" s="427">
        <v>2018</v>
      </c>
      <c r="I5" s="427" t="s">
        <v>225</v>
      </c>
      <c r="J5" s="427"/>
      <c r="K5" s="427"/>
      <c r="L5" s="427"/>
      <c r="M5" s="423" t="s">
        <v>653</v>
      </c>
    </row>
    <row r="6" spans="1:13" ht="25.5">
      <c r="A6" s="426"/>
      <c r="B6" s="427"/>
      <c r="C6" s="427"/>
      <c r="D6" s="240" t="s">
        <v>404</v>
      </c>
      <c r="E6" s="240" t="s">
        <v>405</v>
      </c>
      <c r="F6" s="240" t="s">
        <v>406</v>
      </c>
      <c r="G6" s="240" t="s">
        <v>407</v>
      </c>
      <c r="H6" s="428"/>
      <c r="I6" s="240" t="s">
        <v>404</v>
      </c>
      <c r="J6" s="240" t="s">
        <v>405</v>
      </c>
      <c r="K6" s="240" t="s">
        <v>406</v>
      </c>
      <c r="L6" s="240" t="s">
        <v>407</v>
      </c>
      <c r="M6" s="423"/>
    </row>
    <row r="7" spans="1:13">
      <c r="A7" s="298" t="s">
        <v>654</v>
      </c>
      <c r="B7" s="243">
        <v>41162</v>
      </c>
      <c r="C7" s="243">
        <v>37336</v>
      </c>
      <c r="D7" s="243">
        <v>9023</v>
      </c>
      <c r="E7" s="243">
        <v>9112</v>
      </c>
      <c r="F7" s="243">
        <v>9477</v>
      </c>
      <c r="G7" s="243">
        <v>9724</v>
      </c>
      <c r="H7" s="243">
        <v>41649</v>
      </c>
      <c r="I7" s="243">
        <v>9869</v>
      </c>
      <c r="J7" s="243">
        <v>11389</v>
      </c>
      <c r="K7" s="243">
        <v>10338</v>
      </c>
      <c r="L7" s="243">
        <v>10053</v>
      </c>
      <c r="M7" s="300" t="s">
        <v>655</v>
      </c>
    </row>
    <row r="8" spans="1:13">
      <c r="A8" s="298" t="s">
        <v>656</v>
      </c>
      <c r="B8" s="243">
        <v>15328</v>
      </c>
      <c r="C8" s="243">
        <v>11808</v>
      </c>
      <c r="D8" s="243">
        <v>2681</v>
      </c>
      <c r="E8" s="243">
        <v>2793</v>
      </c>
      <c r="F8" s="243">
        <v>3088</v>
      </c>
      <c r="G8" s="243">
        <v>3246</v>
      </c>
      <c r="H8" s="243">
        <v>14625</v>
      </c>
      <c r="I8" s="243">
        <v>3303</v>
      </c>
      <c r="J8" s="243">
        <v>3960</v>
      </c>
      <c r="K8" s="243">
        <v>4545</v>
      </c>
      <c r="L8" s="243">
        <v>2817</v>
      </c>
      <c r="M8" s="300" t="s">
        <v>657</v>
      </c>
    </row>
    <row r="9" spans="1:13">
      <c r="A9" s="298" t="s">
        <v>658</v>
      </c>
      <c r="B9" s="243">
        <v>25834</v>
      </c>
      <c r="C9" s="243">
        <v>25528</v>
      </c>
      <c r="D9" s="243">
        <v>6342</v>
      </c>
      <c r="E9" s="243">
        <v>6319</v>
      </c>
      <c r="F9" s="243">
        <v>6389</v>
      </c>
      <c r="G9" s="243">
        <v>6478</v>
      </c>
      <c r="H9" s="243">
        <v>27024</v>
      </c>
      <c r="I9" s="243">
        <v>6566</v>
      </c>
      <c r="J9" s="243">
        <v>7429</v>
      </c>
      <c r="K9" s="243">
        <v>5793</v>
      </c>
      <c r="L9" s="243">
        <v>7236</v>
      </c>
      <c r="M9" s="300" t="s">
        <v>659</v>
      </c>
    </row>
    <row r="10" spans="1:13">
      <c r="A10" s="298" t="s">
        <v>660</v>
      </c>
      <c r="B10" s="243">
        <v>5330</v>
      </c>
      <c r="C10" s="243">
        <v>5298</v>
      </c>
      <c r="D10" s="243">
        <v>1336</v>
      </c>
      <c r="E10" s="243">
        <v>1289</v>
      </c>
      <c r="F10" s="243">
        <v>1336</v>
      </c>
      <c r="G10" s="243">
        <v>1337</v>
      </c>
      <c r="H10" s="243">
        <v>5281</v>
      </c>
      <c r="I10" s="243">
        <v>1320</v>
      </c>
      <c r="J10" s="243">
        <v>1306</v>
      </c>
      <c r="K10" s="243">
        <v>1326</v>
      </c>
      <c r="L10" s="243">
        <v>1329</v>
      </c>
      <c r="M10" s="300" t="s">
        <v>661</v>
      </c>
    </row>
    <row r="11" spans="1:13">
      <c r="A11" s="304" t="s">
        <v>662</v>
      </c>
      <c r="B11" s="294">
        <v>31164</v>
      </c>
      <c r="C11" s="294">
        <v>30826</v>
      </c>
      <c r="D11" s="294">
        <v>7678</v>
      </c>
      <c r="E11" s="294">
        <v>7608</v>
      </c>
      <c r="F11" s="294">
        <v>7725</v>
      </c>
      <c r="G11" s="294">
        <v>7815</v>
      </c>
      <c r="H11" s="294">
        <v>32305</v>
      </c>
      <c r="I11" s="294">
        <v>7886</v>
      </c>
      <c r="J11" s="294">
        <v>8735</v>
      </c>
      <c r="K11" s="294">
        <v>7119</v>
      </c>
      <c r="L11" s="294">
        <v>8565</v>
      </c>
      <c r="M11" s="305" t="s">
        <v>663</v>
      </c>
    </row>
    <row r="12" spans="1:13">
      <c r="A12" s="311" t="s">
        <v>664</v>
      </c>
      <c r="B12" s="312"/>
      <c r="M12" s="251" t="s">
        <v>665</v>
      </c>
    </row>
    <row r="13" spans="1:13">
      <c r="A13" s="79" t="s">
        <v>666</v>
      </c>
      <c r="B13" s="313"/>
      <c r="M13" s="360" t="s">
        <v>309</v>
      </c>
    </row>
    <row r="14" spans="1:13">
      <c r="A14" s="315" t="s">
        <v>667</v>
      </c>
      <c r="B14" s="316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60" t="s">
        <v>668</v>
      </c>
    </row>
    <row r="15" spans="1:13">
      <c r="A15" s="79"/>
      <c r="B15" s="313"/>
      <c r="M15" s="318"/>
    </row>
    <row r="16" spans="1:13" ht="15" customHeight="1">
      <c r="A16" s="385" t="s">
        <v>669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9" t="s">
        <v>670</v>
      </c>
    </row>
    <row r="17" spans="1:13">
      <c r="A17" s="309" t="s">
        <v>651</v>
      </c>
      <c r="B17" s="32"/>
      <c r="C17" s="32"/>
      <c r="D17" s="32"/>
      <c r="M17" s="310" t="s">
        <v>652</v>
      </c>
    </row>
    <row r="18" spans="1:13">
      <c r="A18" s="426" t="s">
        <v>671</v>
      </c>
      <c r="B18" s="427">
        <v>2016</v>
      </c>
      <c r="C18" s="427">
        <v>2017</v>
      </c>
      <c r="D18" s="443">
        <v>2017</v>
      </c>
      <c r="E18" s="443"/>
      <c r="F18" s="443"/>
      <c r="G18" s="443"/>
      <c r="H18" s="427">
        <v>2018</v>
      </c>
      <c r="I18" s="428" t="s">
        <v>225</v>
      </c>
      <c r="J18" s="428"/>
      <c r="K18" s="428"/>
      <c r="L18" s="428"/>
      <c r="M18" s="423" t="s">
        <v>653</v>
      </c>
    </row>
    <row r="19" spans="1:13" ht="25.5">
      <c r="A19" s="426"/>
      <c r="B19" s="427"/>
      <c r="C19" s="427"/>
      <c r="D19" s="240" t="s">
        <v>404</v>
      </c>
      <c r="E19" s="240" t="s">
        <v>405</v>
      </c>
      <c r="F19" s="240" t="s">
        <v>406</v>
      </c>
      <c r="G19" s="240" t="s">
        <v>407</v>
      </c>
      <c r="H19" s="428"/>
      <c r="I19" s="240" t="s">
        <v>404</v>
      </c>
      <c r="J19" s="240" t="s">
        <v>405</v>
      </c>
      <c r="K19" s="240" t="s">
        <v>406</v>
      </c>
      <c r="L19" s="240" t="s">
        <v>407</v>
      </c>
      <c r="M19" s="423"/>
    </row>
    <row r="20" spans="1:13">
      <c r="A20" s="298" t="s">
        <v>672</v>
      </c>
      <c r="B20" s="243">
        <v>22019</v>
      </c>
      <c r="C20" s="243">
        <v>21175</v>
      </c>
      <c r="D20" s="243">
        <v>5257</v>
      </c>
      <c r="E20" s="243">
        <v>5268</v>
      </c>
      <c r="F20" s="243">
        <v>5296</v>
      </c>
      <c r="G20" s="243">
        <v>5354</v>
      </c>
      <c r="H20" s="243">
        <v>21713</v>
      </c>
      <c r="I20" s="243">
        <v>5334</v>
      </c>
      <c r="J20" s="243">
        <v>6157</v>
      </c>
      <c r="K20" s="243">
        <v>4448</v>
      </c>
      <c r="L20" s="243">
        <v>5774</v>
      </c>
      <c r="M20" s="300" t="s">
        <v>673</v>
      </c>
    </row>
    <row r="21" spans="1:13">
      <c r="A21" s="298" t="s">
        <v>674</v>
      </c>
      <c r="B21" s="243">
        <v>3815</v>
      </c>
      <c r="C21" s="243">
        <v>4353</v>
      </c>
      <c r="D21" s="243">
        <v>1085</v>
      </c>
      <c r="E21" s="243">
        <v>1051</v>
      </c>
      <c r="F21" s="243">
        <v>1093</v>
      </c>
      <c r="G21" s="243">
        <v>1124</v>
      </c>
      <c r="H21" s="243">
        <v>5311</v>
      </c>
      <c r="I21" s="243">
        <v>1232</v>
      </c>
      <c r="J21" s="243">
        <v>1272</v>
      </c>
      <c r="K21" s="243">
        <v>1345</v>
      </c>
      <c r="L21" s="243">
        <v>1462</v>
      </c>
      <c r="M21" s="300" t="s">
        <v>675</v>
      </c>
    </row>
    <row r="22" spans="1:13">
      <c r="A22" s="298" t="s">
        <v>676</v>
      </c>
      <c r="B22" s="243">
        <v>8699</v>
      </c>
      <c r="C22" s="243">
        <v>12017</v>
      </c>
      <c r="D22" s="243">
        <v>3173</v>
      </c>
      <c r="E22" s="243">
        <v>2729</v>
      </c>
      <c r="F22" s="243">
        <v>2580</v>
      </c>
      <c r="G22" s="243">
        <v>3535</v>
      </c>
      <c r="H22" s="243">
        <v>8755</v>
      </c>
      <c r="I22" s="243">
        <v>2374</v>
      </c>
      <c r="J22" s="243">
        <v>2391</v>
      </c>
      <c r="K22" s="243">
        <v>2465</v>
      </c>
      <c r="L22" s="243">
        <v>1525</v>
      </c>
      <c r="M22" s="300" t="s">
        <v>677</v>
      </c>
    </row>
    <row r="23" spans="1:13">
      <c r="A23" s="304" t="s">
        <v>10</v>
      </c>
      <c r="B23" s="294">
        <v>34533</v>
      </c>
      <c r="C23" s="294">
        <v>37545</v>
      </c>
      <c r="D23" s="294">
        <v>9515</v>
      </c>
      <c r="E23" s="294">
        <v>9048</v>
      </c>
      <c r="F23" s="294">
        <v>8969</v>
      </c>
      <c r="G23" s="294">
        <v>10013</v>
      </c>
      <c r="H23" s="294">
        <v>35779</v>
      </c>
      <c r="I23" s="294">
        <v>8940</v>
      </c>
      <c r="J23" s="294">
        <v>9820</v>
      </c>
      <c r="K23" s="294">
        <v>8258</v>
      </c>
      <c r="L23" s="295">
        <v>8761</v>
      </c>
      <c r="M23" s="332" t="s">
        <v>678</v>
      </c>
    </row>
    <row r="24" spans="1:13">
      <c r="A24" s="311" t="s">
        <v>664</v>
      </c>
      <c r="B24" s="320"/>
      <c r="M24" s="251" t="s">
        <v>665</v>
      </c>
    </row>
    <row r="25" spans="1:13">
      <c r="A25" s="79" t="s">
        <v>666</v>
      </c>
      <c r="B25" s="313"/>
      <c r="M25" s="360" t="s">
        <v>309</v>
      </c>
    </row>
    <row r="26" spans="1:13">
      <c r="A26" s="315" t="s">
        <v>770</v>
      </c>
      <c r="B26" s="316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4" t="s">
        <v>771</v>
      </c>
    </row>
    <row r="28" spans="1:13">
      <c r="A28" s="385" t="s">
        <v>679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21" t="s">
        <v>680</v>
      </c>
    </row>
    <row r="29" spans="1:13">
      <c r="A29" s="426" t="s">
        <v>185</v>
      </c>
      <c r="B29" s="427">
        <v>2016</v>
      </c>
      <c r="C29" s="427">
        <v>2017</v>
      </c>
      <c r="D29" s="443">
        <v>2017</v>
      </c>
      <c r="E29" s="443"/>
      <c r="F29" s="443"/>
      <c r="G29" s="443"/>
      <c r="H29" s="427">
        <v>2018</v>
      </c>
      <c r="I29" s="428" t="s">
        <v>225</v>
      </c>
      <c r="J29" s="428"/>
      <c r="K29" s="428"/>
      <c r="L29" s="428"/>
      <c r="M29" s="423" t="s">
        <v>653</v>
      </c>
    </row>
    <row r="30" spans="1:13" ht="25.5">
      <c r="A30" s="426"/>
      <c r="B30" s="427"/>
      <c r="C30" s="427"/>
      <c r="D30" s="240" t="s">
        <v>404</v>
      </c>
      <c r="E30" s="240" t="s">
        <v>405</v>
      </c>
      <c r="F30" s="240" t="s">
        <v>406</v>
      </c>
      <c r="G30" s="240" t="s">
        <v>407</v>
      </c>
      <c r="H30" s="428"/>
      <c r="I30" s="240" t="s">
        <v>404</v>
      </c>
      <c r="J30" s="240" t="s">
        <v>405</v>
      </c>
      <c r="K30" s="240" t="s">
        <v>406</v>
      </c>
      <c r="L30" s="240" t="s">
        <v>407</v>
      </c>
      <c r="M30" s="423"/>
    </row>
    <row r="31" spans="1:13">
      <c r="A31" s="298" t="s">
        <v>681</v>
      </c>
      <c r="B31" s="243">
        <v>13235</v>
      </c>
      <c r="C31" s="243">
        <v>11877</v>
      </c>
      <c r="D31" s="243">
        <v>12468</v>
      </c>
      <c r="E31" s="243">
        <v>12105</v>
      </c>
      <c r="F31" s="243">
        <v>11954</v>
      </c>
      <c r="G31" s="243">
        <v>11877</v>
      </c>
      <c r="H31" s="243">
        <v>12022</v>
      </c>
      <c r="I31" s="243">
        <v>11821</v>
      </c>
      <c r="J31" s="243">
        <v>11819</v>
      </c>
      <c r="K31" s="243">
        <v>11686</v>
      </c>
      <c r="L31" s="243">
        <v>12022</v>
      </c>
      <c r="M31" s="300" t="s">
        <v>682</v>
      </c>
    </row>
    <row r="32" spans="1:13" ht="26.25">
      <c r="A32" s="304" t="s">
        <v>683</v>
      </c>
      <c r="B32" s="294">
        <v>36892</v>
      </c>
      <c r="C32" s="294">
        <v>43579</v>
      </c>
      <c r="D32" s="294">
        <v>43524.756710512243</v>
      </c>
      <c r="E32" s="294">
        <v>39267.520308412502</v>
      </c>
      <c r="F32" s="294">
        <v>40351.797407064398</v>
      </c>
      <c r="G32" s="294">
        <v>43578.563137964535</v>
      </c>
      <c r="H32" s="294">
        <v>41590</v>
      </c>
      <c r="I32" s="294">
        <v>41056.876180808169</v>
      </c>
      <c r="J32" s="294">
        <v>43263.671489409709</v>
      </c>
      <c r="K32" s="294">
        <v>43014</v>
      </c>
      <c r="L32" s="294">
        <v>41590.417567792385</v>
      </c>
      <c r="M32" s="332" t="s">
        <v>684</v>
      </c>
    </row>
    <row r="33" spans="1:13">
      <c r="A33" s="311" t="s">
        <v>664</v>
      </c>
      <c r="B33" s="320"/>
      <c r="M33" s="251" t="s">
        <v>665</v>
      </c>
    </row>
    <row r="34" spans="1:13">
      <c r="A34" s="79" t="s">
        <v>666</v>
      </c>
      <c r="B34" s="313"/>
      <c r="M34" s="360" t="s">
        <v>309</v>
      </c>
    </row>
    <row r="36" spans="1:13">
      <c r="A36" s="444" t="s">
        <v>685</v>
      </c>
      <c r="B36" s="444"/>
      <c r="C36" s="444"/>
      <c r="D36" s="444"/>
      <c r="E36" s="31"/>
      <c r="F36" s="31"/>
      <c r="G36" s="31"/>
      <c r="H36" s="31"/>
      <c r="I36" s="31"/>
      <c r="J36" s="31"/>
      <c r="K36" s="31"/>
      <c r="L36" s="31"/>
      <c r="M36" s="321" t="s">
        <v>686</v>
      </c>
    </row>
    <row r="37" spans="1:13">
      <c r="A37" s="322" t="s">
        <v>165</v>
      </c>
      <c r="B37" s="32"/>
      <c r="C37" s="32"/>
      <c r="D37" s="32"/>
      <c r="M37" s="88" t="s">
        <v>165</v>
      </c>
    </row>
    <row r="38" spans="1:13">
      <c r="A38" s="426" t="s">
        <v>185</v>
      </c>
      <c r="B38" s="427">
        <v>2016</v>
      </c>
      <c r="C38" s="427">
        <v>2017</v>
      </c>
      <c r="D38" s="443">
        <v>2017</v>
      </c>
      <c r="E38" s="443"/>
      <c r="F38" s="443"/>
      <c r="G38" s="443"/>
      <c r="H38" s="427">
        <v>2018</v>
      </c>
      <c r="I38" s="428" t="s">
        <v>225</v>
      </c>
      <c r="J38" s="428"/>
      <c r="K38" s="428"/>
      <c r="L38" s="428"/>
      <c r="M38" s="423" t="s">
        <v>653</v>
      </c>
    </row>
    <row r="39" spans="1:13" ht="25.5">
      <c r="A39" s="426"/>
      <c r="B39" s="427"/>
      <c r="C39" s="427"/>
      <c r="D39" s="240" t="s">
        <v>404</v>
      </c>
      <c r="E39" s="240" t="s">
        <v>405</v>
      </c>
      <c r="F39" s="240" t="s">
        <v>406</v>
      </c>
      <c r="G39" s="240" t="s">
        <v>407</v>
      </c>
      <c r="H39" s="428"/>
      <c r="I39" s="240" t="s">
        <v>404</v>
      </c>
      <c r="J39" s="240" t="s">
        <v>405</v>
      </c>
      <c r="K39" s="240" t="s">
        <v>406</v>
      </c>
      <c r="L39" s="240" t="s">
        <v>407</v>
      </c>
      <c r="M39" s="423"/>
    </row>
    <row r="40" spans="1:13">
      <c r="A40" s="298" t="s">
        <v>687</v>
      </c>
      <c r="B40" s="323">
        <v>9.8146296296296285</v>
      </c>
      <c r="C40" s="323">
        <v>9.8221874999999983</v>
      </c>
      <c r="D40" s="323">
        <v>9.79033950617284</v>
      </c>
      <c r="E40" s="323">
        <v>9.7641563786008234</v>
      </c>
      <c r="F40" s="323">
        <v>9.7964120370370367</v>
      </c>
      <c r="G40" s="323">
        <v>9.8221874999999983</v>
      </c>
      <c r="H40" s="323">
        <v>9.8177604166666654</v>
      </c>
      <c r="I40" s="324">
        <v>9.7992777777777764</v>
      </c>
      <c r="J40" s="324">
        <v>9.7916169410150875</v>
      </c>
      <c r="K40" s="331">
        <v>9.8137251371742114</v>
      </c>
      <c r="L40" s="331">
        <v>9.8177604166666654</v>
      </c>
      <c r="M40" s="300" t="s">
        <v>688</v>
      </c>
    </row>
    <row r="41" spans="1:13">
      <c r="A41" s="298" t="s">
        <v>689</v>
      </c>
      <c r="B41" s="323">
        <v>7.6776234567901236</v>
      </c>
      <c r="C41" s="323">
        <v>7.6890316358024693</v>
      </c>
      <c r="D41" s="323">
        <v>7.7080452674897124</v>
      </c>
      <c r="E41" s="323">
        <v>7.9686591220850476</v>
      </c>
      <c r="F41" s="323">
        <v>7.700439814814815</v>
      </c>
      <c r="G41" s="323">
        <v>7.6890316358024693</v>
      </c>
      <c r="H41" s="323">
        <v>7.677108410493827</v>
      </c>
      <c r="I41" s="324">
        <v>7.7182500000000003</v>
      </c>
      <c r="J41" s="324">
        <v>7.7956435756744398</v>
      </c>
      <c r="K41" s="331">
        <v>7.7385162322816647</v>
      </c>
      <c r="L41" s="331">
        <v>7.677108410493827</v>
      </c>
      <c r="M41" s="300" t="s">
        <v>690</v>
      </c>
    </row>
    <row r="42" spans="1:13">
      <c r="A42" s="298" t="s">
        <v>691</v>
      </c>
      <c r="B42" s="323">
        <v>9.01</v>
      </c>
      <c r="C42" s="323">
        <v>9.036560185185186</v>
      </c>
      <c r="D42" s="323">
        <v>9.0808271604938273</v>
      </c>
      <c r="E42" s="323">
        <v>9.3598251028806576</v>
      </c>
      <c r="F42" s="323">
        <v>9.0631203703703704</v>
      </c>
      <c r="G42" s="323">
        <v>9.036560185185186</v>
      </c>
      <c r="H42" s="323">
        <v>9.0181412037037045</v>
      </c>
      <c r="I42" s="324">
        <v>9.0431944444444436</v>
      </c>
      <c r="J42" s="324">
        <v>9.1511299725651583</v>
      </c>
      <c r="K42" s="331">
        <v>9.0818149862825805</v>
      </c>
      <c r="L42" s="331">
        <v>9.0181412037037045</v>
      </c>
      <c r="M42" s="300" t="s">
        <v>692</v>
      </c>
    </row>
    <row r="43" spans="1:13">
      <c r="A43" s="298" t="s">
        <v>693</v>
      </c>
      <c r="B43" s="323">
        <v>6.9751080246913579</v>
      </c>
      <c r="C43" s="323">
        <v>6.9715181327160494</v>
      </c>
      <c r="D43" s="323">
        <v>6.9655349794238681</v>
      </c>
      <c r="E43" s="323">
        <v>6.9475651577503434</v>
      </c>
      <c r="F43" s="323">
        <v>6.9679282407407408</v>
      </c>
      <c r="G43" s="323">
        <v>6.9715181327160494</v>
      </c>
      <c r="H43" s="323">
        <v>6.9740692515432103</v>
      </c>
      <c r="I43" s="324">
        <v>6.9485277777777767</v>
      </c>
      <c r="J43" s="324">
        <v>6.9649111225422944</v>
      </c>
      <c r="K43" s="331">
        <v>6.9679282407407408</v>
      </c>
      <c r="L43" s="331">
        <v>6.9740692515432103</v>
      </c>
      <c r="M43" s="300" t="s">
        <v>694</v>
      </c>
    </row>
    <row r="44" spans="1:13">
      <c r="A44" s="304" t="s">
        <v>695</v>
      </c>
      <c r="B44" s="330">
        <v>17.838533950617286</v>
      </c>
      <c r="C44" s="330">
        <v>17.831217206790122</v>
      </c>
      <c r="D44" s="330">
        <v>17.819022633744854</v>
      </c>
      <c r="E44" s="330">
        <v>17.775641289437587</v>
      </c>
      <c r="F44" s="330">
        <v>17.82390046296296</v>
      </c>
      <c r="G44" s="330">
        <v>17.831217206790122</v>
      </c>
      <c r="H44" s="330">
        <v>17.836696566358025</v>
      </c>
      <c r="I44" s="330">
        <v>17.812222222222232</v>
      </c>
      <c r="J44" s="330">
        <v>17.808760573845451</v>
      </c>
      <c r="K44" s="330">
        <v>17.82390046296296</v>
      </c>
      <c r="L44" s="361">
        <v>17.836696566358025</v>
      </c>
      <c r="M44" s="332" t="s">
        <v>696</v>
      </c>
    </row>
    <row r="45" spans="1:13">
      <c r="A45" s="311" t="s">
        <v>664</v>
      </c>
      <c r="B45" s="312"/>
      <c r="M45" s="251" t="s">
        <v>665</v>
      </c>
    </row>
    <row r="46" spans="1:13">
      <c r="A46" s="79" t="s">
        <v>666</v>
      </c>
      <c r="B46" s="313"/>
      <c r="M46" s="360" t="s">
        <v>309</v>
      </c>
    </row>
    <row r="48" spans="1:13">
      <c r="A48" s="385" t="s">
        <v>697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21" t="s">
        <v>698</v>
      </c>
    </row>
    <row r="49" spans="1:13">
      <c r="A49" s="309" t="s">
        <v>165</v>
      </c>
      <c r="B49" s="32"/>
      <c r="C49" s="32"/>
      <c r="D49" s="32"/>
      <c r="M49" s="88" t="s">
        <v>165</v>
      </c>
    </row>
    <row r="50" spans="1:13">
      <c r="A50" s="426" t="s">
        <v>185</v>
      </c>
      <c r="B50" s="427">
        <v>2016</v>
      </c>
      <c r="C50" s="427">
        <v>2017</v>
      </c>
      <c r="D50" s="443">
        <v>2017</v>
      </c>
      <c r="E50" s="443"/>
      <c r="F50" s="443"/>
      <c r="G50" s="443"/>
      <c r="H50" s="427">
        <v>2018</v>
      </c>
      <c r="I50" s="428" t="s">
        <v>225</v>
      </c>
      <c r="J50" s="428"/>
      <c r="K50" s="428"/>
      <c r="L50" s="428"/>
      <c r="M50" s="423" t="s">
        <v>653</v>
      </c>
    </row>
    <row r="51" spans="1:13" ht="25.5">
      <c r="A51" s="426"/>
      <c r="B51" s="427"/>
      <c r="C51" s="427"/>
      <c r="D51" s="240" t="s">
        <v>404</v>
      </c>
      <c r="E51" s="240" t="s">
        <v>405</v>
      </c>
      <c r="F51" s="240" t="s">
        <v>406</v>
      </c>
      <c r="G51" s="240" t="s">
        <v>407</v>
      </c>
      <c r="H51" s="428"/>
      <c r="I51" s="240" t="s">
        <v>404</v>
      </c>
      <c r="J51" s="240" t="s">
        <v>405</v>
      </c>
      <c r="K51" s="240" t="s">
        <v>406</v>
      </c>
      <c r="L51" s="240" t="s">
        <v>407</v>
      </c>
      <c r="M51" s="423"/>
    </row>
    <row r="52" spans="1:13">
      <c r="A52" s="298" t="s">
        <v>699</v>
      </c>
      <c r="B52" s="323">
        <v>0.20163580246913584</v>
      </c>
      <c r="C52" s="323">
        <v>0.19899176954732511</v>
      </c>
      <c r="D52" s="323">
        <v>0.2</v>
      </c>
      <c r="E52" s="323">
        <v>0.19635802469135802</v>
      </c>
      <c r="F52" s="323">
        <v>0.19634773662551441</v>
      </c>
      <c r="G52" s="323">
        <v>0.19899176954732511</v>
      </c>
      <c r="H52" s="323">
        <v>0.20035236625514408</v>
      </c>
      <c r="I52" s="324">
        <v>0.19899176954732511</v>
      </c>
      <c r="J52" s="324">
        <v>0.19899176954732511</v>
      </c>
      <c r="K52" s="331">
        <v>0.19634773662551441</v>
      </c>
      <c r="L52" s="362">
        <v>0.20035236625514408</v>
      </c>
      <c r="M52" s="300" t="s">
        <v>700</v>
      </c>
    </row>
    <row r="53" spans="1:13">
      <c r="A53" s="298" t="s">
        <v>701</v>
      </c>
      <c r="B53" s="323">
        <v>1.0947222222222222</v>
      </c>
      <c r="C53" s="323">
        <v>1.0854591049382709</v>
      </c>
      <c r="D53" s="323">
        <f>[1]Deposits!$D$22</f>
        <v>1.0768518518518519</v>
      </c>
      <c r="E53" s="323">
        <v>1.0668518518518535</v>
      </c>
      <c r="F53" s="323">
        <v>1.0695293209876553</v>
      </c>
      <c r="G53" s="323">
        <v>1.0854591049382709</v>
      </c>
      <c r="H53" s="323">
        <v>1.0902295524691354</v>
      </c>
      <c r="I53" s="324">
        <v>1.0854591049382709</v>
      </c>
      <c r="J53" s="324">
        <v>1.08</v>
      </c>
      <c r="K53" s="331">
        <v>1.0852314814814819</v>
      </c>
      <c r="L53" s="363">
        <v>1.0902295524691354</v>
      </c>
      <c r="M53" s="300" t="s">
        <v>702</v>
      </c>
    </row>
    <row r="54" spans="1:13">
      <c r="A54" s="298" t="s">
        <v>703</v>
      </c>
      <c r="B54" s="323">
        <v>0.79524691358024702</v>
      </c>
      <c r="C54" s="323">
        <v>0.78411522633744857</v>
      </c>
      <c r="D54" s="323">
        <f>[1]Deposits!$E$22</f>
        <v>0.78876543209876537</v>
      </c>
      <c r="E54" s="323">
        <v>0.77543209876543207</v>
      </c>
      <c r="F54" s="323">
        <v>0.77298353909465012</v>
      </c>
      <c r="G54" s="323">
        <v>0.78411522633744857</v>
      </c>
      <c r="H54" s="323">
        <v>0.78978909465020575</v>
      </c>
      <c r="I54" s="324">
        <v>0.79222222222222227</v>
      </c>
      <c r="J54" s="324">
        <v>0.78</v>
      </c>
      <c r="K54" s="331">
        <v>0.78692386831275718</v>
      </c>
      <c r="L54" s="363">
        <v>0.78978909465020575</v>
      </c>
      <c r="M54" s="300" t="s">
        <v>704</v>
      </c>
    </row>
    <row r="55" spans="1:13">
      <c r="A55" s="298" t="s">
        <v>705</v>
      </c>
      <c r="B55" s="323">
        <v>0.74712962962962959</v>
      </c>
      <c r="C55" s="323">
        <v>0.74633101851851846</v>
      </c>
      <c r="D55" s="323">
        <f>[1]Deposits!$F$22</f>
        <v>0.74611111111111106</v>
      </c>
      <c r="E55" s="323">
        <v>0.74611111111111095</v>
      </c>
      <c r="F55" s="323">
        <v>0.74553240740740723</v>
      </c>
      <c r="G55" s="323">
        <v>0.74633101851851846</v>
      </c>
      <c r="H55" s="323">
        <v>0.74677662037037029</v>
      </c>
      <c r="I55" s="324">
        <v>0.74633101851851846</v>
      </c>
      <c r="J55" s="324">
        <v>0.75</v>
      </c>
      <c r="K55" s="331">
        <v>0.74553240740740723</v>
      </c>
      <c r="L55" s="363">
        <v>0.74677662037037029</v>
      </c>
      <c r="M55" s="300" t="s">
        <v>706</v>
      </c>
    </row>
    <row r="56" spans="1:13">
      <c r="A56" s="298" t="s">
        <v>707</v>
      </c>
      <c r="B56" s="323">
        <v>0.65243827160493817</v>
      </c>
      <c r="C56" s="323">
        <v>0.65499356995884772</v>
      </c>
      <c r="D56" s="323">
        <f>[1]Deposits!$G$22</f>
        <v>0.65067901234567904</v>
      </c>
      <c r="E56" s="323">
        <v>0.66067901234567916</v>
      </c>
      <c r="F56" s="323">
        <v>0.65754886831275738</v>
      </c>
      <c r="G56" s="323">
        <v>0.65499356995884772</v>
      </c>
      <c r="H56" s="323">
        <v>0.65379308127572011</v>
      </c>
      <c r="I56" s="324">
        <v>0.65499356995884772</v>
      </c>
      <c r="J56" s="324">
        <v>0.66</v>
      </c>
      <c r="K56" s="331">
        <v>0.65287551440329217</v>
      </c>
      <c r="L56" s="363">
        <v>0.65379308127572011</v>
      </c>
      <c r="M56" s="300" t="s">
        <v>708</v>
      </c>
    </row>
    <row r="57" spans="1:13">
      <c r="A57" s="298" t="s">
        <v>709</v>
      </c>
      <c r="B57" s="323">
        <v>0.5541049382716049</v>
      </c>
      <c r="C57" s="323">
        <v>0.54636856995884775</v>
      </c>
      <c r="D57" s="323">
        <f>[1]Deposits!$H$22</f>
        <v>0.54512345679012342</v>
      </c>
      <c r="E57" s="323">
        <v>0.53645679012345671</v>
      </c>
      <c r="F57" s="323">
        <v>0.5386322016460906</v>
      </c>
      <c r="G57" s="323">
        <v>0.54636856995884775</v>
      </c>
      <c r="H57" s="323">
        <v>0.55031391460905354</v>
      </c>
      <c r="I57" s="324">
        <v>0.54636856995884775</v>
      </c>
      <c r="J57" s="324">
        <v>0.54</v>
      </c>
      <c r="K57" s="331">
        <v>0.54840020576131698</v>
      </c>
      <c r="L57" s="363">
        <v>0.55031391460905354</v>
      </c>
      <c r="M57" s="300" t="s">
        <v>710</v>
      </c>
    </row>
    <row r="58" spans="1:13">
      <c r="A58" s="298" t="s">
        <v>711</v>
      </c>
      <c r="B58" s="323">
        <v>0.35595679012345682</v>
      </c>
      <c r="C58" s="323">
        <v>0.35570730452674909</v>
      </c>
      <c r="D58" s="323">
        <f>[1]Deposits!$I$22</f>
        <v>0.34808641975308641</v>
      </c>
      <c r="E58" s="323">
        <v>0.35475308641975323</v>
      </c>
      <c r="F58" s="323">
        <v>0.3554578189300413</v>
      </c>
      <c r="G58" s="323">
        <v>0.35570730452674909</v>
      </c>
      <c r="H58" s="323">
        <v>0.35588605967078202</v>
      </c>
      <c r="I58" s="324">
        <v>0.35444444444444451</v>
      </c>
      <c r="J58" s="324">
        <v>0.36</v>
      </c>
      <c r="K58" s="331">
        <v>0.3554578189300413</v>
      </c>
      <c r="L58" s="363">
        <v>0.35588605967078202</v>
      </c>
      <c r="M58" s="300" t="s">
        <v>712</v>
      </c>
    </row>
    <row r="59" spans="1:13">
      <c r="A59" s="304" t="s">
        <v>713</v>
      </c>
      <c r="B59" s="330">
        <v>0.02</v>
      </c>
      <c r="C59" s="330">
        <v>0.02</v>
      </c>
      <c r="D59" s="330">
        <f>[1]Deposits!$J$22</f>
        <v>0.02</v>
      </c>
      <c r="E59" s="330">
        <v>0.02</v>
      </c>
      <c r="F59" s="330">
        <v>0.02</v>
      </c>
      <c r="G59" s="330">
        <v>0.02</v>
      </c>
      <c r="H59" s="330">
        <v>0.02</v>
      </c>
      <c r="I59" s="330">
        <v>0.02</v>
      </c>
      <c r="J59" s="330">
        <v>0.02</v>
      </c>
      <c r="K59" s="330">
        <v>0.02</v>
      </c>
      <c r="L59" s="361">
        <v>0.02</v>
      </c>
      <c r="M59" s="332" t="s">
        <v>714</v>
      </c>
    </row>
    <row r="60" spans="1:13">
      <c r="A60" s="311" t="s">
        <v>664</v>
      </c>
      <c r="B60" s="312"/>
      <c r="M60" s="251" t="s">
        <v>665</v>
      </c>
    </row>
    <row r="61" spans="1:13">
      <c r="A61" s="79" t="s">
        <v>666</v>
      </c>
      <c r="B61" s="313"/>
      <c r="M61" s="360" t="s">
        <v>309</v>
      </c>
    </row>
  </sheetData>
  <mergeCells count="38">
    <mergeCell ref="I38:L38"/>
    <mergeCell ref="M38:M39"/>
    <mergeCell ref="A50:A51"/>
    <mergeCell ref="B50:B51"/>
    <mergeCell ref="C50:C51"/>
    <mergeCell ref="D50:G50"/>
    <mergeCell ref="H50:H51"/>
    <mergeCell ref="I50:L50"/>
    <mergeCell ref="M50:M51"/>
    <mergeCell ref="H38:H39"/>
    <mergeCell ref="A36:D36"/>
    <mergeCell ref="A38:A39"/>
    <mergeCell ref="B38:B39"/>
    <mergeCell ref="C38:C39"/>
    <mergeCell ref="D38:G38"/>
    <mergeCell ref="M18:M19"/>
    <mergeCell ref="A29:A30"/>
    <mergeCell ref="B29:B30"/>
    <mergeCell ref="C29:C30"/>
    <mergeCell ref="D29:G29"/>
    <mergeCell ref="H29:H30"/>
    <mergeCell ref="I29:L29"/>
    <mergeCell ref="M29:M30"/>
    <mergeCell ref="A18:A19"/>
    <mergeCell ref="B18:B19"/>
    <mergeCell ref="C18:C19"/>
    <mergeCell ref="D18:G18"/>
    <mergeCell ref="H18:H19"/>
    <mergeCell ref="I18:L18"/>
    <mergeCell ref="A1:M1"/>
    <mergeCell ref="A2:M2"/>
    <mergeCell ref="A5:A6"/>
    <mergeCell ref="B5:B6"/>
    <mergeCell ref="C5:C6"/>
    <mergeCell ref="D5:G5"/>
    <mergeCell ref="H5:H6"/>
    <mergeCell ref="I5:L5"/>
    <mergeCell ref="M5:M6"/>
  </mergeCells>
  <hyperlinks>
    <hyperlink ref="J4" location="Content!A1" display="contents"/>
  </hyperlinks>
  <pageMargins left="0.7" right="0.7" top="0.75" bottom="0.75" header="0.3" footer="0.3"/>
  <pageSetup paperSize="9" scale="5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rightToLeft="1" view="pageBreakPreview" zoomScale="90" zoomScaleNormal="100" zoomScaleSheetLayoutView="90" workbookViewId="0">
      <selection sqref="A1:O13"/>
    </sheetView>
  </sheetViews>
  <sheetFormatPr defaultRowHeight="15"/>
  <cols>
    <col min="1" max="1" width="17.42578125" style="45" bestFit="1" customWidth="1"/>
    <col min="2" max="14" width="12.5703125" style="45" customWidth="1"/>
    <col min="15" max="15" width="13.42578125" style="45" bestFit="1" customWidth="1"/>
    <col min="16" max="16384" width="9.140625" style="45"/>
  </cols>
  <sheetData>
    <row r="1" spans="1:16">
      <c r="A1" s="402" t="s">
        <v>800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6">
      <c r="A2" s="402" t="s">
        <v>801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6">
      <c r="A3" s="386"/>
      <c r="B3" s="386"/>
      <c r="C3" s="386"/>
      <c r="D3" s="386"/>
      <c r="E3" s="386"/>
      <c r="F3" s="386"/>
      <c r="G3" s="386"/>
      <c r="H3" s="386"/>
      <c r="I3" s="386"/>
      <c r="J3" s="386"/>
    </row>
    <row r="4" spans="1:16">
      <c r="A4" s="52" t="s">
        <v>78</v>
      </c>
      <c r="B4" s="53"/>
      <c r="C4" s="53"/>
      <c r="D4" s="53"/>
      <c r="F4" s="54"/>
      <c r="K4" s="54" t="s">
        <v>75</v>
      </c>
      <c r="O4" s="179" t="s">
        <v>295</v>
      </c>
    </row>
    <row r="5" spans="1:16">
      <c r="A5" s="404" t="s">
        <v>7</v>
      </c>
      <c r="B5" s="448">
        <v>2014</v>
      </c>
      <c r="C5" s="448">
        <v>2015</v>
      </c>
      <c r="D5" s="448">
        <v>2016</v>
      </c>
      <c r="E5" s="448">
        <v>2017</v>
      </c>
      <c r="F5" s="448">
        <v>2017</v>
      </c>
      <c r="G5" s="448"/>
      <c r="H5" s="448"/>
      <c r="I5" s="448"/>
      <c r="J5" s="449">
        <v>2018</v>
      </c>
      <c r="K5" s="448">
        <v>2018</v>
      </c>
      <c r="L5" s="448"/>
      <c r="M5" s="448"/>
      <c r="N5" s="448"/>
      <c r="O5" s="451" t="s">
        <v>237</v>
      </c>
    </row>
    <row r="6" spans="1:16" ht="25.5">
      <c r="A6" s="404"/>
      <c r="B6" s="448"/>
      <c r="C6" s="448"/>
      <c r="D6" s="448"/>
      <c r="E6" s="448"/>
      <c r="F6" s="180" t="s">
        <v>404</v>
      </c>
      <c r="G6" s="180" t="s">
        <v>405</v>
      </c>
      <c r="H6" s="180" t="s">
        <v>406</v>
      </c>
      <c r="I6" s="180" t="s">
        <v>407</v>
      </c>
      <c r="J6" s="450"/>
      <c r="K6" s="180" t="s">
        <v>404</v>
      </c>
      <c r="L6" s="180" t="s">
        <v>405</v>
      </c>
      <c r="M6" s="180" t="s">
        <v>406</v>
      </c>
      <c r="N6" s="180" t="s">
        <v>407</v>
      </c>
      <c r="O6" s="451"/>
    </row>
    <row r="7" spans="1:16" s="57" customFormat="1">
      <c r="A7" s="55" t="s">
        <v>10</v>
      </c>
      <c r="B7" s="56">
        <v>152226.21707899999</v>
      </c>
      <c r="C7" s="56">
        <v>242057.61605700001</v>
      </c>
      <c r="D7" s="56">
        <v>246322.97114500002</v>
      </c>
      <c r="E7" s="56">
        <v>218601.79144</v>
      </c>
      <c r="F7" s="56">
        <v>62554.686315999999</v>
      </c>
      <c r="G7" s="56">
        <v>53613.709983000001</v>
      </c>
      <c r="H7" s="56">
        <v>48583.087998000003</v>
      </c>
      <c r="I7" s="56">
        <v>53850.307143000005</v>
      </c>
      <c r="J7" s="56">
        <v>225409.191379</v>
      </c>
      <c r="K7" s="56">
        <v>50219.708678999988</v>
      </c>
      <c r="L7" s="56">
        <v>62271.530391</v>
      </c>
      <c r="M7" s="56">
        <v>56787.100691</v>
      </c>
      <c r="N7" s="56">
        <v>56130.851618000001</v>
      </c>
      <c r="O7" s="56" t="s">
        <v>234</v>
      </c>
    </row>
    <row r="8" spans="1:16" ht="21.75" customHeight="1">
      <c r="A8" s="43" t="s">
        <v>81</v>
      </c>
      <c r="B8" s="44">
        <v>108015.61467699999</v>
      </c>
      <c r="C8" s="44">
        <v>119339.498563</v>
      </c>
      <c r="D8" s="44">
        <v>117822.00029400001</v>
      </c>
      <c r="E8" s="82">
        <v>112122.74616899999</v>
      </c>
      <c r="F8" s="82">
        <v>31037.442975000002</v>
      </c>
      <c r="G8" s="82">
        <v>27388.938579000005</v>
      </c>
      <c r="H8" s="82">
        <v>26157.371705999998</v>
      </c>
      <c r="I8" s="82">
        <v>27538.992909000001</v>
      </c>
      <c r="J8" s="82">
        <v>112869.972588</v>
      </c>
      <c r="K8" s="44">
        <v>26220.308658999995</v>
      </c>
      <c r="L8" s="44">
        <v>30355.813013000003</v>
      </c>
      <c r="M8" s="44">
        <v>28848.652707000001</v>
      </c>
      <c r="N8" s="44">
        <v>27445.198208999998</v>
      </c>
      <c r="O8" s="44" t="s">
        <v>408</v>
      </c>
    </row>
    <row r="9" spans="1:16" ht="21.75" customHeight="1">
      <c r="A9" s="43" t="s">
        <v>82</v>
      </c>
      <c r="B9" s="44">
        <v>18913.705539999995</v>
      </c>
      <c r="C9" s="44">
        <v>61027.860301000001</v>
      </c>
      <c r="D9" s="44">
        <v>69155.318679000004</v>
      </c>
      <c r="E9" s="82">
        <v>57680.374175000004</v>
      </c>
      <c r="F9" s="82">
        <v>16224.765418999999</v>
      </c>
      <c r="G9" s="82">
        <v>15205.195067999999</v>
      </c>
      <c r="H9" s="82">
        <v>12289.160494</v>
      </c>
      <c r="I9" s="82">
        <v>13961.253194000003</v>
      </c>
      <c r="J9" s="82">
        <v>64425.06</v>
      </c>
      <c r="K9" s="44">
        <v>14475.681666</v>
      </c>
      <c r="L9" s="44">
        <v>17696.441885</v>
      </c>
      <c r="M9" s="44">
        <v>16387.907392999998</v>
      </c>
      <c r="N9" s="44">
        <v>15865.029056000001</v>
      </c>
      <c r="O9" s="44" t="s">
        <v>409</v>
      </c>
    </row>
    <row r="10" spans="1:16" ht="21.75" customHeight="1">
      <c r="A10" s="46" t="s">
        <v>83</v>
      </c>
      <c r="B10" s="47">
        <v>25296.896861999998</v>
      </c>
      <c r="C10" s="47">
        <v>61690.257193000005</v>
      </c>
      <c r="D10" s="47">
        <v>59345.652172000002</v>
      </c>
      <c r="E10" s="47">
        <v>48798.671095999998</v>
      </c>
      <c r="F10" s="47">
        <v>15292.477922</v>
      </c>
      <c r="G10" s="47">
        <v>11019.576336</v>
      </c>
      <c r="H10" s="47">
        <v>10136.555797999998</v>
      </c>
      <c r="I10" s="47">
        <v>12350.061040000002</v>
      </c>
      <c r="J10" s="47">
        <v>48114.158790999994</v>
      </c>
      <c r="K10" s="47">
        <v>9523.7183539999987</v>
      </c>
      <c r="L10" s="47">
        <v>14219.275492999999</v>
      </c>
      <c r="M10" s="47">
        <v>11550.540590999999</v>
      </c>
      <c r="N10" s="47">
        <v>12820.624352999999</v>
      </c>
      <c r="O10" s="47" t="s">
        <v>410</v>
      </c>
    </row>
    <row r="11" spans="1:16">
      <c r="A11" s="445" t="s">
        <v>84</v>
      </c>
      <c r="B11" s="445"/>
      <c r="C11" s="389"/>
      <c r="D11" s="389"/>
      <c r="E11" s="44"/>
      <c r="F11" s="44"/>
      <c r="K11" s="44"/>
      <c r="O11" s="181" t="s">
        <v>411</v>
      </c>
      <c r="P11" s="181"/>
    </row>
    <row r="12" spans="1:16" s="366" customFormat="1" ht="15" customHeight="1">
      <c r="A12" s="446" t="s">
        <v>788</v>
      </c>
      <c r="B12" s="446"/>
      <c r="C12" s="446"/>
      <c r="D12" s="446"/>
      <c r="E12" s="446"/>
      <c r="J12" s="447" t="s">
        <v>789</v>
      </c>
      <c r="K12" s="447"/>
      <c r="L12" s="447"/>
      <c r="M12" s="447"/>
      <c r="N12" s="447"/>
      <c r="O12" s="447"/>
    </row>
    <row r="13" spans="1:16" s="366" customFormat="1" ht="15" customHeight="1">
      <c r="A13" s="390" t="s">
        <v>790</v>
      </c>
      <c r="B13" s="390"/>
      <c r="C13" s="390"/>
      <c r="D13" s="390"/>
      <c r="J13" s="391"/>
      <c r="K13" s="447" t="s">
        <v>791</v>
      </c>
      <c r="L13" s="447"/>
      <c r="M13" s="447"/>
      <c r="N13" s="447"/>
      <c r="O13" s="447"/>
    </row>
    <row r="14" spans="1:16">
      <c r="F14" s="372"/>
      <c r="K14" s="372"/>
    </row>
    <row r="15" spans="1:16">
      <c r="B15" s="83"/>
      <c r="C15" s="83"/>
      <c r="D15" s="83"/>
      <c r="E15" s="83"/>
    </row>
    <row r="19" spans="2:4">
      <c r="B19" s="83"/>
      <c r="C19" s="83"/>
      <c r="D19" s="83"/>
    </row>
    <row r="20" spans="2:4">
      <c r="B20" s="83"/>
      <c r="C20" s="83"/>
      <c r="D20" s="83"/>
    </row>
    <row r="21" spans="2:4">
      <c r="B21" s="83"/>
      <c r="C21" s="83"/>
      <c r="D21" s="83"/>
    </row>
  </sheetData>
  <mergeCells count="15">
    <mergeCell ref="A11:B11"/>
    <mergeCell ref="A12:E12"/>
    <mergeCell ref="J12:O12"/>
    <mergeCell ref="K13:O13"/>
    <mergeCell ref="A1:O1"/>
    <mergeCell ref="A2:O2"/>
    <mergeCell ref="A5:A6"/>
    <mergeCell ref="B5:B6"/>
    <mergeCell ref="C5:C6"/>
    <mergeCell ref="D5:D6"/>
    <mergeCell ref="E5:E6"/>
    <mergeCell ref="F5:I5"/>
    <mergeCell ref="J5:J6"/>
    <mergeCell ref="K5:N5"/>
    <mergeCell ref="O5:O6"/>
  </mergeCells>
  <hyperlinks>
    <hyperlink ref="K4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rightToLeft="1" view="pageBreakPreview" zoomScale="80" zoomScaleNormal="100" zoomScaleSheetLayoutView="80" workbookViewId="0">
      <selection activeCell="K4" sqref="K4"/>
    </sheetView>
  </sheetViews>
  <sheetFormatPr defaultRowHeight="15"/>
  <cols>
    <col min="1" max="1" width="44.140625" style="45" customWidth="1"/>
    <col min="2" max="4" width="12" style="45" customWidth="1"/>
    <col min="5" max="14" width="10.7109375" style="45" customWidth="1"/>
    <col min="15" max="15" width="45.85546875" style="176" customWidth="1"/>
    <col min="16" max="16384" width="9.140625" style="45"/>
  </cols>
  <sheetData>
    <row r="1" spans="1:15">
      <c r="A1" s="402" t="s">
        <v>798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799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A3" s="386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</row>
    <row r="4" spans="1:15">
      <c r="A4" s="52" t="s">
        <v>78</v>
      </c>
      <c r="B4" s="58"/>
      <c r="C4" s="58"/>
      <c r="D4" s="58"/>
      <c r="F4" s="54"/>
      <c r="K4" s="54" t="s">
        <v>75</v>
      </c>
      <c r="O4" s="179" t="s">
        <v>295</v>
      </c>
    </row>
    <row r="5" spans="1:15">
      <c r="A5" s="404" t="s">
        <v>7</v>
      </c>
      <c r="B5" s="448">
        <v>2014</v>
      </c>
      <c r="C5" s="448">
        <v>2015</v>
      </c>
      <c r="D5" s="448">
        <v>2016</v>
      </c>
      <c r="E5" s="448">
        <v>2017</v>
      </c>
      <c r="F5" s="448">
        <v>2017</v>
      </c>
      <c r="G5" s="448"/>
      <c r="H5" s="448"/>
      <c r="I5" s="448"/>
      <c r="J5" s="449">
        <v>2018</v>
      </c>
      <c r="K5" s="448">
        <v>2018</v>
      </c>
      <c r="L5" s="448"/>
      <c r="M5" s="448"/>
      <c r="N5" s="448"/>
      <c r="O5" s="452" t="s">
        <v>237</v>
      </c>
    </row>
    <row r="6" spans="1:15" ht="25.5">
      <c r="A6" s="404"/>
      <c r="B6" s="448"/>
      <c r="C6" s="448"/>
      <c r="D6" s="448"/>
      <c r="E6" s="448"/>
      <c r="F6" s="180" t="s">
        <v>404</v>
      </c>
      <c r="G6" s="180" t="s">
        <v>405</v>
      </c>
      <c r="H6" s="180" t="s">
        <v>406</v>
      </c>
      <c r="I6" s="180" t="s">
        <v>407</v>
      </c>
      <c r="J6" s="450"/>
      <c r="K6" s="180" t="s">
        <v>404</v>
      </c>
      <c r="L6" s="180" t="s">
        <v>405</v>
      </c>
      <c r="M6" s="180" t="s">
        <v>406</v>
      </c>
      <c r="N6" s="180" t="s">
        <v>407</v>
      </c>
      <c r="O6" s="452"/>
    </row>
    <row r="7" spans="1:15" s="57" customFormat="1" ht="16.5" customHeight="1">
      <c r="A7" s="59" t="s">
        <v>10</v>
      </c>
      <c r="B7" s="60">
        <v>152226.21707899999</v>
      </c>
      <c r="C7" s="60">
        <v>242057.61605700001</v>
      </c>
      <c r="D7" s="60">
        <v>246322.97114500002</v>
      </c>
      <c r="E7" s="60">
        <v>218601.79144</v>
      </c>
      <c r="F7" s="60">
        <v>62554.686315999999</v>
      </c>
      <c r="G7" s="60">
        <v>53613.709983000001</v>
      </c>
      <c r="H7" s="60">
        <v>48583.087998000003</v>
      </c>
      <c r="I7" s="60">
        <v>53850.307143000005</v>
      </c>
      <c r="J7" s="60">
        <v>225409.19137899997</v>
      </c>
      <c r="K7" s="60">
        <v>50219.708678999988</v>
      </c>
      <c r="L7" s="60">
        <v>62271.530391</v>
      </c>
      <c r="M7" s="60">
        <v>56787.100691</v>
      </c>
      <c r="N7" s="60">
        <v>56130.851618000001</v>
      </c>
      <c r="O7" s="182" t="s">
        <v>234</v>
      </c>
    </row>
    <row r="8" spans="1:15" s="61" customFormat="1">
      <c r="A8" s="388" t="s">
        <v>81</v>
      </c>
      <c r="B8" s="388"/>
      <c r="C8" s="388"/>
      <c r="D8" s="388"/>
      <c r="E8" s="388"/>
      <c r="F8" s="392"/>
      <c r="G8" s="392"/>
      <c r="H8" s="392"/>
      <c r="I8" s="392"/>
      <c r="J8" s="388"/>
      <c r="K8" s="388"/>
      <c r="L8" s="388"/>
      <c r="M8" s="388"/>
      <c r="N8" s="388"/>
      <c r="O8" s="183" t="s">
        <v>412</v>
      </c>
    </row>
    <row r="9" spans="1:15">
      <c r="A9" s="62" t="s">
        <v>85</v>
      </c>
      <c r="B9" s="63">
        <v>2662.4086990000001</v>
      </c>
      <c r="C9" s="63">
        <v>2836.3900290000001</v>
      </c>
      <c r="D9" s="63">
        <v>2902.1005009999999</v>
      </c>
      <c r="E9" s="63">
        <v>3067.7741030000002</v>
      </c>
      <c r="F9" s="63">
        <v>742.92772200000002</v>
      </c>
      <c r="G9" s="63">
        <v>767.83964400000002</v>
      </c>
      <c r="H9" s="63">
        <v>730.99333200000001</v>
      </c>
      <c r="I9" s="63">
        <v>826.01340500000003</v>
      </c>
      <c r="J9" s="63">
        <v>2854.709441</v>
      </c>
      <c r="K9" s="63">
        <v>746.611942</v>
      </c>
      <c r="L9" s="63">
        <v>731.86257000000001</v>
      </c>
      <c r="M9" s="63">
        <v>645.13910999999996</v>
      </c>
      <c r="N9" s="63">
        <v>731.09581900000001</v>
      </c>
      <c r="O9" s="184" t="s">
        <v>413</v>
      </c>
    </row>
    <row r="10" spans="1:15">
      <c r="A10" s="62" t="s">
        <v>86</v>
      </c>
      <c r="B10" s="63">
        <v>3266.9358440000001</v>
      </c>
      <c r="C10" s="63">
        <v>2897.7591659999998</v>
      </c>
      <c r="D10" s="63">
        <v>2121.718989</v>
      </c>
      <c r="E10" s="63">
        <v>2129.972037</v>
      </c>
      <c r="F10" s="63">
        <v>574.14395400000001</v>
      </c>
      <c r="G10" s="63">
        <v>481.75350100000003</v>
      </c>
      <c r="H10" s="63">
        <v>531.670433</v>
      </c>
      <c r="I10" s="63">
        <v>542.40414899999996</v>
      </c>
      <c r="J10" s="63">
        <v>2389.3757460000002</v>
      </c>
      <c r="K10" s="63">
        <v>535.64373699999999</v>
      </c>
      <c r="L10" s="63">
        <v>581.73385099999996</v>
      </c>
      <c r="M10" s="63">
        <v>626.76004699999999</v>
      </c>
      <c r="N10" s="63">
        <v>645.238111</v>
      </c>
      <c r="O10" s="184" t="s">
        <v>414</v>
      </c>
    </row>
    <row r="11" spans="1:15">
      <c r="A11" s="62" t="s">
        <v>87</v>
      </c>
      <c r="B11" s="63">
        <v>394.31725299999999</v>
      </c>
      <c r="C11" s="63">
        <v>396.91421600000001</v>
      </c>
      <c r="D11" s="63">
        <v>445.52867199999997</v>
      </c>
      <c r="E11" s="63">
        <v>419.62031899999999</v>
      </c>
      <c r="F11" s="63">
        <v>103.324482</v>
      </c>
      <c r="G11" s="63">
        <v>139.63684799999999</v>
      </c>
      <c r="H11" s="63">
        <v>87.592354999999998</v>
      </c>
      <c r="I11" s="63">
        <v>89.066633999999993</v>
      </c>
      <c r="J11" s="63">
        <v>336.58582000000001</v>
      </c>
      <c r="K11" s="63">
        <v>113.887502</v>
      </c>
      <c r="L11" s="63">
        <v>109.627979</v>
      </c>
      <c r="M11" s="63">
        <v>64.540660000000003</v>
      </c>
      <c r="N11" s="63">
        <v>48.529679000000002</v>
      </c>
      <c r="O11" s="184" t="s">
        <v>415</v>
      </c>
    </row>
    <row r="12" spans="1:15">
      <c r="A12" s="62" t="s">
        <v>88</v>
      </c>
      <c r="B12" s="63">
        <v>2594.5351690000002</v>
      </c>
      <c r="C12" s="63">
        <v>2424.2062470000001</v>
      </c>
      <c r="D12" s="63">
        <v>2142.9429730000002</v>
      </c>
      <c r="E12" s="63">
        <v>2098.5269760000001</v>
      </c>
      <c r="F12" s="63">
        <v>614.300343</v>
      </c>
      <c r="G12" s="63">
        <v>575.43795899999998</v>
      </c>
      <c r="H12" s="63">
        <v>432.17627099999999</v>
      </c>
      <c r="I12" s="63">
        <v>476.61240299999997</v>
      </c>
      <c r="J12" s="63">
        <v>2057.899418</v>
      </c>
      <c r="K12" s="63">
        <v>551.85469399999999</v>
      </c>
      <c r="L12" s="63">
        <v>543.73659699999996</v>
      </c>
      <c r="M12" s="63">
        <v>443.57626099999999</v>
      </c>
      <c r="N12" s="63">
        <v>518.73186599999997</v>
      </c>
      <c r="O12" s="184" t="s">
        <v>416</v>
      </c>
    </row>
    <row r="13" spans="1:15">
      <c r="A13" s="62" t="s">
        <v>89</v>
      </c>
      <c r="B13" s="63">
        <v>4540.6459400000003</v>
      </c>
      <c r="C13" s="63">
        <v>3817.7697739999999</v>
      </c>
      <c r="D13" s="63">
        <v>3373.8785229999999</v>
      </c>
      <c r="E13" s="63">
        <v>4506.6302210000003</v>
      </c>
      <c r="F13" s="63">
        <v>854.75438399999996</v>
      </c>
      <c r="G13" s="63">
        <v>1036.382969</v>
      </c>
      <c r="H13" s="63">
        <v>1288.450255</v>
      </c>
      <c r="I13" s="63">
        <v>1327.0426130000001</v>
      </c>
      <c r="J13" s="63">
        <v>5421.1404640000001</v>
      </c>
      <c r="K13" s="63">
        <v>1148.4249</v>
      </c>
      <c r="L13" s="63">
        <v>1083.0052989999999</v>
      </c>
      <c r="M13" s="63">
        <v>1521.955655</v>
      </c>
      <c r="N13" s="63">
        <v>1667.75461</v>
      </c>
      <c r="O13" s="184" t="s">
        <v>417</v>
      </c>
    </row>
    <row r="14" spans="1:15" ht="24.75" customHeight="1">
      <c r="A14" s="369" t="s">
        <v>90</v>
      </c>
      <c r="B14" s="63">
        <v>9982.9011250000003</v>
      </c>
      <c r="C14" s="63">
        <v>11217.907541</v>
      </c>
      <c r="D14" s="63">
        <v>9070.9181420000004</v>
      </c>
      <c r="E14" s="63">
        <v>8014.4679539999997</v>
      </c>
      <c r="F14" s="63">
        <v>2149.9513889999998</v>
      </c>
      <c r="G14" s="63">
        <v>1965.736267</v>
      </c>
      <c r="H14" s="63">
        <v>1985.3118509999999</v>
      </c>
      <c r="I14" s="63">
        <v>1913.468447</v>
      </c>
      <c r="J14" s="63">
        <v>9508.9973449999998</v>
      </c>
      <c r="K14" s="63">
        <v>1853.3658829999999</v>
      </c>
      <c r="L14" s="63">
        <v>2417.4752199999998</v>
      </c>
      <c r="M14" s="63">
        <v>3017.464555</v>
      </c>
      <c r="N14" s="63">
        <v>2220.691687</v>
      </c>
      <c r="O14" s="184" t="s">
        <v>418</v>
      </c>
    </row>
    <row r="15" spans="1:15" ht="25.5">
      <c r="A15" s="369" t="s">
        <v>91</v>
      </c>
      <c r="B15" s="63">
        <v>5437.7734170000003</v>
      </c>
      <c r="C15" s="63">
        <v>5722.3596260000004</v>
      </c>
      <c r="D15" s="63">
        <v>4214.3632639999996</v>
      </c>
      <c r="E15" s="63">
        <v>4226.044852</v>
      </c>
      <c r="F15" s="63">
        <v>989.20442400000002</v>
      </c>
      <c r="G15" s="63">
        <v>1084.643413</v>
      </c>
      <c r="H15" s="63">
        <v>1050.008208</v>
      </c>
      <c r="I15" s="63">
        <v>1102.188807</v>
      </c>
      <c r="J15" s="63">
        <v>4211.582934</v>
      </c>
      <c r="K15" s="63">
        <v>1076.0971999999999</v>
      </c>
      <c r="L15" s="63">
        <v>1048.893386</v>
      </c>
      <c r="M15" s="63">
        <v>1096.079152</v>
      </c>
      <c r="N15" s="63">
        <v>990.51319599999999</v>
      </c>
      <c r="O15" s="184" t="s">
        <v>419</v>
      </c>
    </row>
    <row r="16" spans="1:15" ht="24.75" customHeight="1">
      <c r="A16" s="369" t="s">
        <v>92</v>
      </c>
      <c r="B16" s="63">
        <v>104.741421</v>
      </c>
      <c r="C16" s="63">
        <v>94.419721999999993</v>
      </c>
      <c r="D16" s="63">
        <v>113.89407199999999</v>
      </c>
      <c r="E16" s="63">
        <v>80.000855000000001</v>
      </c>
      <c r="F16" s="63">
        <v>19.030225999999999</v>
      </c>
      <c r="G16" s="63">
        <v>23.005282999999999</v>
      </c>
      <c r="H16" s="63">
        <v>18.785319000000001</v>
      </c>
      <c r="I16" s="63">
        <v>19.180026999999999</v>
      </c>
      <c r="J16" s="63">
        <v>63.168095000000001</v>
      </c>
      <c r="K16" s="63">
        <v>16.261638999999999</v>
      </c>
      <c r="L16" s="63">
        <v>11.179106000000001</v>
      </c>
      <c r="M16" s="63">
        <v>15.298098</v>
      </c>
      <c r="N16" s="63">
        <v>20.429252000000002</v>
      </c>
      <c r="O16" s="184" t="s">
        <v>420</v>
      </c>
    </row>
    <row r="17" spans="1:15" ht="25.5">
      <c r="A17" s="369" t="s">
        <v>93</v>
      </c>
      <c r="B17" s="63">
        <v>269.17756300000002</v>
      </c>
      <c r="C17" s="63">
        <v>293.52555699999999</v>
      </c>
      <c r="D17" s="63">
        <v>226.81969000000001</v>
      </c>
      <c r="E17" s="63">
        <v>243.54926900000001</v>
      </c>
      <c r="F17" s="63">
        <v>76.483552000000003</v>
      </c>
      <c r="G17" s="63">
        <v>76.773934999999994</v>
      </c>
      <c r="H17" s="63">
        <v>36.191716999999997</v>
      </c>
      <c r="I17" s="63">
        <v>54.100065000000001</v>
      </c>
      <c r="J17" s="63">
        <v>183.92926800000001</v>
      </c>
      <c r="K17" s="63">
        <v>38.642927</v>
      </c>
      <c r="L17" s="63">
        <v>51.561937999999998</v>
      </c>
      <c r="M17" s="63">
        <v>47.337066999999998</v>
      </c>
      <c r="N17" s="63">
        <v>46.387335999999998</v>
      </c>
      <c r="O17" s="184" t="s">
        <v>421</v>
      </c>
    </row>
    <row r="18" spans="1:15" ht="25.5">
      <c r="A18" s="369" t="s">
        <v>94</v>
      </c>
      <c r="B18" s="63">
        <v>1259.1606919999999</v>
      </c>
      <c r="C18" s="63">
        <v>1136.1420009999999</v>
      </c>
      <c r="D18" s="63">
        <v>1053.1324729999999</v>
      </c>
      <c r="E18" s="63">
        <v>1109.1538989999999</v>
      </c>
      <c r="F18" s="63">
        <v>235.830197</v>
      </c>
      <c r="G18" s="63">
        <v>254.55850699999999</v>
      </c>
      <c r="H18" s="63">
        <v>322.67217499999998</v>
      </c>
      <c r="I18" s="63">
        <v>296.09302000000002</v>
      </c>
      <c r="J18" s="63">
        <v>1217.172425</v>
      </c>
      <c r="K18" s="63">
        <v>281.68194799999998</v>
      </c>
      <c r="L18" s="63">
        <v>270.50040999999999</v>
      </c>
      <c r="M18" s="63">
        <v>362.71205900000001</v>
      </c>
      <c r="N18" s="63">
        <v>302.278008</v>
      </c>
      <c r="O18" s="184" t="s">
        <v>422</v>
      </c>
    </row>
    <row r="19" spans="1:15">
      <c r="A19" s="369" t="s">
        <v>95</v>
      </c>
      <c r="B19" s="63">
        <v>952.17800699999998</v>
      </c>
      <c r="C19" s="63">
        <v>964.84938099999999</v>
      </c>
      <c r="D19" s="63">
        <v>896.02320499999996</v>
      </c>
      <c r="E19" s="63">
        <v>898.15298399999995</v>
      </c>
      <c r="F19" s="63">
        <v>209.01486</v>
      </c>
      <c r="G19" s="63">
        <v>247.56832700000001</v>
      </c>
      <c r="H19" s="63">
        <v>198.03795099999999</v>
      </c>
      <c r="I19" s="63">
        <v>243.531846</v>
      </c>
      <c r="J19" s="63">
        <v>716.02768600000002</v>
      </c>
      <c r="K19" s="63">
        <v>181.28838300000001</v>
      </c>
      <c r="L19" s="63">
        <v>180.41680500000001</v>
      </c>
      <c r="M19" s="63">
        <v>175.524316</v>
      </c>
      <c r="N19" s="63">
        <v>178.798182</v>
      </c>
      <c r="O19" s="184" t="s">
        <v>423</v>
      </c>
    </row>
    <row r="20" spans="1:15" ht="25.5">
      <c r="A20" s="369" t="s">
        <v>96</v>
      </c>
      <c r="B20" s="63">
        <v>205.004347</v>
      </c>
      <c r="C20" s="63">
        <v>158.49073300000001</v>
      </c>
      <c r="D20" s="63">
        <v>235.00108399999999</v>
      </c>
      <c r="E20" s="63">
        <v>154.20754400000001</v>
      </c>
      <c r="F20" s="63">
        <v>46.482261999999999</v>
      </c>
      <c r="G20" s="63">
        <v>46.231274999999997</v>
      </c>
      <c r="H20" s="63">
        <v>30.316236</v>
      </c>
      <c r="I20" s="63">
        <v>31.177771</v>
      </c>
      <c r="J20" s="63">
        <v>108.992119</v>
      </c>
      <c r="K20" s="63">
        <v>22.712011</v>
      </c>
      <c r="L20" s="63">
        <v>31.911579</v>
      </c>
      <c r="M20" s="63">
        <v>25.2408</v>
      </c>
      <c r="N20" s="63">
        <v>29.127728999999999</v>
      </c>
      <c r="O20" s="184" t="s">
        <v>424</v>
      </c>
    </row>
    <row r="21" spans="1:15" ht="25.5">
      <c r="A21" s="369" t="s">
        <v>97</v>
      </c>
      <c r="B21" s="63">
        <v>1598.4752989999999</v>
      </c>
      <c r="C21" s="63">
        <v>1457.456623</v>
      </c>
      <c r="D21" s="63">
        <v>1536.4449460000001</v>
      </c>
      <c r="E21" s="63">
        <v>1365.900903</v>
      </c>
      <c r="F21" s="63">
        <v>331.99583899999999</v>
      </c>
      <c r="G21" s="63">
        <v>323.08565900000002</v>
      </c>
      <c r="H21" s="63">
        <v>362.31976300000002</v>
      </c>
      <c r="I21" s="63">
        <v>348.49964199999999</v>
      </c>
      <c r="J21" s="63">
        <v>1381.3861770000001</v>
      </c>
      <c r="K21" s="63">
        <v>336.23242099999999</v>
      </c>
      <c r="L21" s="63">
        <v>340.170232</v>
      </c>
      <c r="M21" s="63">
        <v>325.22214300000002</v>
      </c>
      <c r="N21" s="63">
        <v>379.76138099999997</v>
      </c>
      <c r="O21" s="184" t="s">
        <v>425</v>
      </c>
    </row>
    <row r="22" spans="1:15" ht="25.5">
      <c r="A22" s="369" t="s">
        <v>98</v>
      </c>
      <c r="B22" s="63">
        <v>55.440266999999999</v>
      </c>
      <c r="C22" s="63">
        <v>2958.135209</v>
      </c>
      <c r="D22" s="63">
        <v>5421.2140040000004</v>
      </c>
      <c r="E22" s="63">
        <v>4962.5940979999996</v>
      </c>
      <c r="F22" s="63">
        <v>2387.3298500000001</v>
      </c>
      <c r="G22" s="63">
        <v>1144.441122</v>
      </c>
      <c r="H22" s="63">
        <v>502.18511999999998</v>
      </c>
      <c r="I22" s="63">
        <v>928.63800600000002</v>
      </c>
      <c r="J22" s="63">
        <v>5267.5400319999999</v>
      </c>
      <c r="K22" s="63">
        <v>1348.2063579999999</v>
      </c>
      <c r="L22" s="63">
        <v>1754.5735520000001</v>
      </c>
      <c r="M22" s="63">
        <v>1125.2669129999999</v>
      </c>
      <c r="N22" s="63">
        <v>1039.493209</v>
      </c>
      <c r="O22" s="184" t="s">
        <v>426</v>
      </c>
    </row>
    <row r="23" spans="1:15">
      <c r="A23" s="369" t="s">
        <v>99</v>
      </c>
      <c r="B23" s="63">
        <v>19962.520666</v>
      </c>
      <c r="C23" s="63">
        <v>19104.237579000001</v>
      </c>
      <c r="D23" s="63">
        <v>17859.23877</v>
      </c>
      <c r="E23" s="63">
        <v>18581.737270000001</v>
      </c>
      <c r="F23" s="63">
        <v>4481.4881020000003</v>
      </c>
      <c r="G23" s="63">
        <v>5105.6071750000001</v>
      </c>
      <c r="H23" s="63">
        <v>4660.4387980000001</v>
      </c>
      <c r="I23" s="63">
        <v>4334.2031950000001</v>
      </c>
      <c r="J23" s="63">
        <v>21554.194678</v>
      </c>
      <c r="K23" s="63">
        <v>4506.9421730000004</v>
      </c>
      <c r="L23" s="63">
        <v>4967.5784050000002</v>
      </c>
      <c r="M23" s="63">
        <v>7694.354824</v>
      </c>
      <c r="N23" s="63">
        <v>4385.3192760000002</v>
      </c>
      <c r="O23" s="184" t="s">
        <v>427</v>
      </c>
    </row>
    <row r="24" spans="1:15" ht="25.5">
      <c r="A24" s="369" t="s">
        <v>100</v>
      </c>
      <c r="B24" s="63">
        <v>25566.739559000001</v>
      </c>
      <c r="C24" s="63">
        <v>32395.243741999999</v>
      </c>
      <c r="D24" s="63">
        <v>32594.154456</v>
      </c>
      <c r="E24" s="63">
        <v>27872.10903</v>
      </c>
      <c r="F24" s="63">
        <v>7623.4585399999996</v>
      </c>
      <c r="G24" s="63">
        <v>7336.7305310000002</v>
      </c>
      <c r="H24" s="63">
        <v>6318.0511880000004</v>
      </c>
      <c r="I24" s="63">
        <v>6593.8687710000004</v>
      </c>
      <c r="J24" s="63">
        <v>21763.629416</v>
      </c>
      <c r="K24" s="63">
        <v>5497.605853</v>
      </c>
      <c r="L24" s="63">
        <v>6351.3992980000003</v>
      </c>
      <c r="M24" s="63">
        <v>5134.461354</v>
      </c>
      <c r="N24" s="63">
        <v>4780.1629110000003</v>
      </c>
      <c r="O24" s="184" t="s">
        <v>428</v>
      </c>
    </row>
    <row r="25" spans="1:15" ht="25.5">
      <c r="A25" s="369" t="s">
        <v>101</v>
      </c>
      <c r="B25" s="63">
        <v>25457.047396999998</v>
      </c>
      <c r="C25" s="63">
        <v>27256.649541999999</v>
      </c>
      <c r="D25" s="63">
        <v>29503.479754</v>
      </c>
      <c r="E25" s="63">
        <v>26761.391292</v>
      </c>
      <c r="F25" s="63">
        <v>8519.008511</v>
      </c>
      <c r="G25" s="63">
        <v>6018.1799490000003</v>
      </c>
      <c r="H25" s="63">
        <v>5261.23135</v>
      </c>
      <c r="I25" s="63">
        <v>6962.9714819999999</v>
      </c>
      <c r="J25" s="63">
        <v>26495.512405000001</v>
      </c>
      <c r="K25" s="63">
        <v>6717.5656449999997</v>
      </c>
      <c r="L25" s="63">
        <v>7339.2979150000001</v>
      </c>
      <c r="M25" s="63">
        <v>5557.4369230000002</v>
      </c>
      <c r="N25" s="63">
        <v>6881.2119220000004</v>
      </c>
      <c r="O25" s="184" t="s">
        <v>429</v>
      </c>
    </row>
    <row r="26" spans="1:15" ht="25.5">
      <c r="A26" s="369" t="s">
        <v>102</v>
      </c>
      <c r="B26" s="63">
        <v>2457.5228480000001</v>
      </c>
      <c r="C26" s="63">
        <v>2919.5346549999999</v>
      </c>
      <c r="D26" s="63">
        <v>2791.5833229999998</v>
      </c>
      <c r="E26" s="63">
        <v>2147.1653230000002</v>
      </c>
      <c r="F26" s="63">
        <v>564.65215999999998</v>
      </c>
      <c r="G26" s="63">
        <v>462.364936</v>
      </c>
      <c r="H26" s="63">
        <v>537.30194900000004</v>
      </c>
      <c r="I26" s="63">
        <v>582.84627799999998</v>
      </c>
      <c r="J26" s="63">
        <v>2244.0152440000002</v>
      </c>
      <c r="K26" s="63">
        <v>653.58984799999996</v>
      </c>
      <c r="L26" s="63">
        <v>407.82237600000002</v>
      </c>
      <c r="M26" s="63">
        <v>447.45182199999999</v>
      </c>
      <c r="N26" s="63">
        <v>735.15119800000002</v>
      </c>
      <c r="O26" s="184" t="s">
        <v>430</v>
      </c>
    </row>
    <row r="27" spans="1:15">
      <c r="A27" s="369" t="s">
        <v>220</v>
      </c>
      <c r="B27" s="63">
        <v>0</v>
      </c>
      <c r="C27" s="63">
        <v>5.5094999999999998E-2</v>
      </c>
      <c r="D27" s="63">
        <v>0</v>
      </c>
      <c r="E27" s="63">
        <v>451.74874</v>
      </c>
      <c r="F27" s="63">
        <v>194.73868300000001</v>
      </c>
      <c r="G27" s="63">
        <v>2.2676440000000002</v>
      </c>
      <c r="H27" s="63">
        <v>245.12956600000001</v>
      </c>
      <c r="I27" s="63">
        <v>9.6128470000000004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184" t="s">
        <v>431</v>
      </c>
    </row>
    <row r="28" spans="1:15">
      <c r="A28" s="369" t="s">
        <v>103</v>
      </c>
      <c r="B28" s="63">
        <v>1069.1526899999999</v>
      </c>
      <c r="C28" s="63">
        <v>1206.6743690000001</v>
      </c>
      <c r="D28" s="63">
        <v>1241.929247</v>
      </c>
      <c r="E28" s="63">
        <v>1062.3212559999999</v>
      </c>
      <c r="F28" s="63">
        <v>284.638351</v>
      </c>
      <c r="G28" s="63">
        <v>239.091432</v>
      </c>
      <c r="H28" s="63">
        <v>269.09737799999999</v>
      </c>
      <c r="I28" s="63">
        <v>269.49409500000002</v>
      </c>
      <c r="J28" s="63">
        <v>895.98203999999998</v>
      </c>
      <c r="K28" s="63">
        <v>219.819804</v>
      </c>
      <c r="L28" s="63">
        <v>223.56248299999999</v>
      </c>
      <c r="M28" s="63">
        <v>225.67506299999999</v>
      </c>
      <c r="N28" s="63">
        <v>226.92469</v>
      </c>
      <c r="O28" s="184" t="s">
        <v>432</v>
      </c>
    </row>
    <row r="29" spans="1:15">
      <c r="A29" s="369" t="s">
        <v>104</v>
      </c>
      <c r="B29" s="63">
        <v>178.936474</v>
      </c>
      <c r="C29" s="63">
        <v>80.777755999999997</v>
      </c>
      <c r="D29" s="63">
        <v>77.634206000000006</v>
      </c>
      <c r="E29" s="63">
        <v>1969.677244</v>
      </c>
      <c r="F29" s="63">
        <v>34.685144000000001</v>
      </c>
      <c r="G29" s="63">
        <v>57.602203000000003</v>
      </c>
      <c r="H29" s="63">
        <v>1289.4104910000001</v>
      </c>
      <c r="I29" s="63">
        <v>587.97940600000004</v>
      </c>
      <c r="J29" s="63">
        <v>4198.1318350000001</v>
      </c>
      <c r="K29" s="63">
        <v>373.87379099999998</v>
      </c>
      <c r="L29" s="63">
        <v>1909.5040120000001</v>
      </c>
      <c r="M29" s="63">
        <v>297.15588500000001</v>
      </c>
      <c r="N29" s="63">
        <v>1617.5981469999999</v>
      </c>
      <c r="O29" s="184" t="s">
        <v>433</v>
      </c>
    </row>
    <row r="30" spans="1:15" s="57" customFormat="1">
      <c r="A30" s="370" t="s">
        <v>105</v>
      </c>
      <c r="B30" s="60">
        <v>108015.61467699999</v>
      </c>
      <c r="C30" s="60">
        <v>119339.498563</v>
      </c>
      <c r="D30" s="60">
        <v>117822.00029400001</v>
      </c>
      <c r="E30" s="60">
        <v>112122.74616899999</v>
      </c>
      <c r="F30" s="60">
        <v>31037.442975000002</v>
      </c>
      <c r="G30" s="60">
        <v>27388.938579000005</v>
      </c>
      <c r="H30" s="60">
        <v>26157.371705999998</v>
      </c>
      <c r="I30" s="60">
        <v>27538.992909000001</v>
      </c>
      <c r="J30" s="60">
        <v>112869.972588</v>
      </c>
      <c r="K30" s="60">
        <v>26220.308658999995</v>
      </c>
      <c r="L30" s="60">
        <v>30355.813013000003</v>
      </c>
      <c r="M30" s="60">
        <v>28848.652707000001</v>
      </c>
      <c r="N30" s="60">
        <v>27445.198208999998</v>
      </c>
      <c r="O30" s="182" t="s">
        <v>434</v>
      </c>
    </row>
    <row r="31" spans="1:15" s="61" customFormat="1" ht="15" customHeight="1">
      <c r="A31" s="388" t="s">
        <v>82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183" t="s">
        <v>435</v>
      </c>
    </row>
    <row r="32" spans="1:15">
      <c r="A32" s="369" t="s">
        <v>85</v>
      </c>
      <c r="B32" s="63">
        <v>186.97863100000001</v>
      </c>
      <c r="C32" s="63">
        <v>2200.7747340000001</v>
      </c>
      <c r="D32" s="63">
        <v>1813.0857229999999</v>
      </c>
      <c r="E32" s="63">
        <v>1838.072077</v>
      </c>
      <c r="F32" s="63">
        <v>496.70309600000002</v>
      </c>
      <c r="G32" s="63">
        <v>472.26452399999999</v>
      </c>
      <c r="H32" s="63">
        <v>403.19</v>
      </c>
      <c r="I32" s="63">
        <v>465.91445700000003</v>
      </c>
      <c r="J32" s="63">
        <v>2390.3472000000002</v>
      </c>
      <c r="K32" s="63">
        <v>554.28872899999999</v>
      </c>
      <c r="L32" s="63">
        <v>782.52041799999995</v>
      </c>
      <c r="M32" s="63">
        <v>541.80844000000002</v>
      </c>
      <c r="N32" s="63">
        <v>511.72961299999997</v>
      </c>
      <c r="O32" s="184" t="s">
        <v>413</v>
      </c>
    </row>
    <row r="33" spans="1:15">
      <c r="A33" s="369" t="s">
        <v>86</v>
      </c>
      <c r="B33" s="63">
        <v>57.471156999999998</v>
      </c>
      <c r="C33" s="63">
        <v>2158.0126610000002</v>
      </c>
      <c r="D33" s="63">
        <v>1664.4825820000001</v>
      </c>
      <c r="E33" s="63">
        <v>994.26360299999999</v>
      </c>
      <c r="F33" s="63">
        <v>466.11010900000002</v>
      </c>
      <c r="G33" s="63">
        <v>259.82317499999999</v>
      </c>
      <c r="H33" s="63">
        <v>113.71043400000001</v>
      </c>
      <c r="I33" s="63">
        <v>154.61988500000001</v>
      </c>
      <c r="J33" s="63">
        <v>623.16298400000005</v>
      </c>
      <c r="K33" s="63">
        <v>165.09257600000001</v>
      </c>
      <c r="L33" s="63">
        <v>186.019904</v>
      </c>
      <c r="M33" s="63">
        <v>125.068254</v>
      </c>
      <c r="N33" s="63">
        <v>146.98224999999999</v>
      </c>
      <c r="O33" s="184" t="s">
        <v>414</v>
      </c>
    </row>
    <row r="34" spans="1:15">
      <c r="A34" s="369" t="s">
        <v>87</v>
      </c>
      <c r="B34" s="63">
        <v>204.54362399999999</v>
      </c>
      <c r="C34" s="63">
        <v>1283.4721730000001</v>
      </c>
      <c r="D34" s="63">
        <v>746.39470400000005</v>
      </c>
      <c r="E34" s="63">
        <v>564.30926899999997</v>
      </c>
      <c r="F34" s="63">
        <v>163.16864200000001</v>
      </c>
      <c r="G34" s="63">
        <v>178.63986</v>
      </c>
      <c r="H34" s="63">
        <v>104.87372999999999</v>
      </c>
      <c r="I34" s="63">
        <v>117.627037</v>
      </c>
      <c r="J34" s="63">
        <v>568.61759800000004</v>
      </c>
      <c r="K34" s="63">
        <v>158.09024500000001</v>
      </c>
      <c r="L34" s="63">
        <v>166.92509999999999</v>
      </c>
      <c r="M34" s="63">
        <v>105.76369800000001</v>
      </c>
      <c r="N34" s="63">
        <v>137.83855500000001</v>
      </c>
      <c r="O34" s="184" t="s">
        <v>415</v>
      </c>
    </row>
    <row r="35" spans="1:15">
      <c r="A35" s="369" t="s">
        <v>88</v>
      </c>
      <c r="B35" s="63">
        <v>217.734331</v>
      </c>
      <c r="C35" s="63">
        <v>4467.5233449999996</v>
      </c>
      <c r="D35" s="63">
        <v>4186.7013079999997</v>
      </c>
      <c r="E35" s="63">
        <v>3831.9995800000002</v>
      </c>
      <c r="F35" s="63">
        <v>1203.3750649999999</v>
      </c>
      <c r="G35" s="63">
        <v>995.44161999999994</v>
      </c>
      <c r="H35" s="63">
        <v>723.60107700000003</v>
      </c>
      <c r="I35" s="63">
        <v>909.581818</v>
      </c>
      <c r="J35" s="63">
        <v>3759.0348260000001</v>
      </c>
      <c r="K35" s="63">
        <v>914.66172300000005</v>
      </c>
      <c r="L35" s="63">
        <v>1204.402034</v>
      </c>
      <c r="M35" s="63">
        <v>808.82405300000005</v>
      </c>
      <c r="N35" s="63">
        <v>831.14701600000001</v>
      </c>
      <c r="O35" s="184" t="s">
        <v>416</v>
      </c>
    </row>
    <row r="36" spans="1:15">
      <c r="A36" s="369" t="s">
        <v>89</v>
      </c>
      <c r="B36" s="63">
        <v>149.48845900000001</v>
      </c>
      <c r="C36" s="63">
        <v>859.94285000000002</v>
      </c>
      <c r="D36" s="63">
        <v>765.79397100000006</v>
      </c>
      <c r="E36" s="63">
        <v>605.62192900000002</v>
      </c>
      <c r="F36" s="63">
        <v>163.56101799999999</v>
      </c>
      <c r="G36" s="63">
        <v>160.80178100000001</v>
      </c>
      <c r="H36" s="63">
        <v>120.640553</v>
      </c>
      <c r="I36" s="63">
        <v>160.61857699999999</v>
      </c>
      <c r="J36" s="63">
        <v>544.83114599999999</v>
      </c>
      <c r="K36" s="63">
        <v>133.714553</v>
      </c>
      <c r="L36" s="63">
        <v>139.689055</v>
      </c>
      <c r="M36" s="63">
        <v>139.996444</v>
      </c>
      <c r="N36" s="63">
        <v>131.431094</v>
      </c>
      <c r="O36" s="184" t="s">
        <v>417</v>
      </c>
    </row>
    <row r="37" spans="1:15">
      <c r="A37" s="369" t="s">
        <v>90</v>
      </c>
      <c r="B37" s="63">
        <v>368.55987399999998</v>
      </c>
      <c r="C37" s="63">
        <v>4284.8329080000003</v>
      </c>
      <c r="D37" s="63">
        <v>3724.7054680000001</v>
      </c>
      <c r="E37" s="63">
        <v>3562.3763159999999</v>
      </c>
      <c r="F37" s="63">
        <v>1016.412085</v>
      </c>
      <c r="G37" s="63">
        <v>846.33148300000005</v>
      </c>
      <c r="H37" s="63">
        <v>744.36552800000004</v>
      </c>
      <c r="I37" s="63">
        <v>955.26721999999995</v>
      </c>
      <c r="J37" s="63">
        <v>4153.5508650000002</v>
      </c>
      <c r="K37" s="63">
        <v>828.066508</v>
      </c>
      <c r="L37" s="63">
        <v>1430.4699049999999</v>
      </c>
      <c r="M37" s="63">
        <v>1047.4095629999999</v>
      </c>
      <c r="N37" s="63">
        <v>847.60488899999996</v>
      </c>
      <c r="O37" s="184" t="s">
        <v>418</v>
      </c>
    </row>
    <row r="38" spans="1:15" ht="25.5">
      <c r="A38" s="369" t="s">
        <v>91</v>
      </c>
      <c r="B38" s="63">
        <v>6714.8879550000001</v>
      </c>
      <c r="C38" s="63">
        <v>8452.0947980000001</v>
      </c>
      <c r="D38" s="63">
        <v>15320.576521999999</v>
      </c>
      <c r="E38" s="63">
        <v>10927.444371</v>
      </c>
      <c r="F38" s="63">
        <v>3076.0880710000001</v>
      </c>
      <c r="G38" s="63">
        <v>2642.0663140000001</v>
      </c>
      <c r="H38" s="63">
        <v>2605.0534640000001</v>
      </c>
      <c r="I38" s="63">
        <v>2604.2365220000002</v>
      </c>
      <c r="J38" s="63">
        <v>10909.996650999999</v>
      </c>
      <c r="K38" s="63">
        <v>2655.6101910000002</v>
      </c>
      <c r="L38" s="63">
        <v>2247.7491460000001</v>
      </c>
      <c r="M38" s="63">
        <v>3146.7638590000001</v>
      </c>
      <c r="N38" s="63">
        <v>2859.8734549999999</v>
      </c>
      <c r="O38" s="184" t="s">
        <v>419</v>
      </c>
    </row>
    <row r="39" spans="1:15" ht="21" customHeight="1">
      <c r="A39" s="369" t="s">
        <v>92</v>
      </c>
      <c r="B39" s="63">
        <v>2.4711919999999998</v>
      </c>
      <c r="C39" s="63">
        <v>6.5400859999999996</v>
      </c>
      <c r="D39" s="63">
        <v>3.9637959999999999</v>
      </c>
      <c r="E39" s="63">
        <v>2.8583050000000001</v>
      </c>
      <c r="F39" s="63">
        <v>1.449551</v>
      </c>
      <c r="G39" s="63">
        <v>0.73473200000000005</v>
      </c>
      <c r="H39" s="63">
        <v>0.44667200000000001</v>
      </c>
      <c r="I39" s="63">
        <v>0.22735</v>
      </c>
      <c r="J39" s="63">
        <v>4.3673380000000002</v>
      </c>
      <c r="K39" s="63">
        <v>0.50426700000000002</v>
      </c>
      <c r="L39" s="63">
        <v>2.3576299999999999</v>
      </c>
      <c r="M39" s="63">
        <v>1.0529790000000001</v>
      </c>
      <c r="N39" s="63">
        <v>0.45246199999999998</v>
      </c>
      <c r="O39" s="184" t="s">
        <v>420</v>
      </c>
    </row>
    <row r="40" spans="1:15" ht="25.5">
      <c r="A40" s="369" t="s">
        <v>93</v>
      </c>
      <c r="B40" s="63">
        <v>13.380928000000001</v>
      </c>
      <c r="C40" s="63">
        <v>83.413109000000006</v>
      </c>
      <c r="D40" s="63">
        <v>88.493019000000004</v>
      </c>
      <c r="E40" s="63">
        <v>64.491512</v>
      </c>
      <c r="F40" s="63">
        <v>26.697907000000001</v>
      </c>
      <c r="G40" s="63">
        <v>14.202715</v>
      </c>
      <c r="H40" s="63">
        <v>9.6625610000000002</v>
      </c>
      <c r="I40" s="63">
        <v>13.928329</v>
      </c>
      <c r="J40" s="63">
        <v>157.651974</v>
      </c>
      <c r="K40" s="63">
        <v>22.610358000000002</v>
      </c>
      <c r="L40" s="63">
        <v>51.057288</v>
      </c>
      <c r="M40" s="63">
        <v>44.970939999999999</v>
      </c>
      <c r="N40" s="63">
        <v>39.013387999999999</v>
      </c>
      <c r="O40" s="184" t="s">
        <v>421</v>
      </c>
    </row>
    <row r="41" spans="1:15" ht="25.5">
      <c r="A41" s="369" t="s">
        <v>94</v>
      </c>
      <c r="B41" s="63">
        <v>301.270467</v>
      </c>
      <c r="C41" s="63">
        <v>965.990726</v>
      </c>
      <c r="D41" s="63">
        <v>888.77464699999996</v>
      </c>
      <c r="E41" s="63">
        <v>863.124459</v>
      </c>
      <c r="F41" s="63">
        <v>208.59153800000001</v>
      </c>
      <c r="G41" s="63">
        <v>215.23392799999999</v>
      </c>
      <c r="H41" s="63">
        <v>206.333113</v>
      </c>
      <c r="I41" s="63">
        <v>232.96588</v>
      </c>
      <c r="J41" s="63">
        <v>1329.235754</v>
      </c>
      <c r="K41" s="63">
        <v>248.69031100000001</v>
      </c>
      <c r="L41" s="63">
        <v>394.41790500000002</v>
      </c>
      <c r="M41" s="63">
        <v>368.24987900000002</v>
      </c>
      <c r="N41" s="63">
        <v>317.87765899999999</v>
      </c>
      <c r="O41" s="184" t="s">
        <v>422</v>
      </c>
    </row>
    <row r="42" spans="1:15">
      <c r="A42" s="369" t="s">
        <v>95</v>
      </c>
      <c r="B42" s="63">
        <v>201.66828100000001</v>
      </c>
      <c r="C42" s="63">
        <v>781.83038699999997</v>
      </c>
      <c r="D42" s="63">
        <v>498.90822800000001</v>
      </c>
      <c r="E42" s="63">
        <v>464.49097599999999</v>
      </c>
      <c r="F42" s="63">
        <v>142.172867</v>
      </c>
      <c r="G42" s="63">
        <v>128.77967699999999</v>
      </c>
      <c r="H42" s="63">
        <v>103.26023000000001</v>
      </c>
      <c r="I42" s="63">
        <v>90.278201999999993</v>
      </c>
      <c r="J42" s="63">
        <v>394.24878799999999</v>
      </c>
      <c r="K42" s="63">
        <v>104.009102</v>
      </c>
      <c r="L42" s="63">
        <v>123.91742000000001</v>
      </c>
      <c r="M42" s="63">
        <v>90.065718000000004</v>
      </c>
      <c r="N42" s="63">
        <v>76.256547999999995</v>
      </c>
      <c r="O42" s="184" t="s">
        <v>423</v>
      </c>
    </row>
    <row r="43" spans="1:15" ht="25.5">
      <c r="A43" s="369" t="s">
        <v>96</v>
      </c>
      <c r="B43" s="63">
        <v>2.3872550000000001</v>
      </c>
      <c r="C43" s="63">
        <v>15.904456</v>
      </c>
      <c r="D43" s="63">
        <v>9.0080039999999997</v>
      </c>
      <c r="E43" s="63">
        <v>4.4998360000000002</v>
      </c>
      <c r="F43" s="63">
        <v>1.185438</v>
      </c>
      <c r="G43" s="63">
        <v>1.58457</v>
      </c>
      <c r="H43" s="63">
        <v>1.2257819999999999</v>
      </c>
      <c r="I43" s="63">
        <v>0.50404599999999999</v>
      </c>
      <c r="J43" s="63">
        <v>4.136056</v>
      </c>
      <c r="K43" s="63">
        <v>0.66512300000000002</v>
      </c>
      <c r="L43" s="63">
        <v>1.2935760000000001</v>
      </c>
      <c r="M43" s="63">
        <v>1.2082170000000001</v>
      </c>
      <c r="N43" s="63">
        <v>0.96914</v>
      </c>
      <c r="O43" s="184" t="s">
        <v>424</v>
      </c>
    </row>
    <row r="44" spans="1:15" ht="25.5">
      <c r="A44" s="369" t="s">
        <v>97</v>
      </c>
      <c r="B44" s="63">
        <v>309.34440799999999</v>
      </c>
      <c r="C44" s="63">
        <v>1371.5454239999999</v>
      </c>
      <c r="D44" s="63">
        <v>1034.1024239999999</v>
      </c>
      <c r="E44" s="63">
        <v>840.47512600000005</v>
      </c>
      <c r="F44" s="63">
        <v>230.63593599999999</v>
      </c>
      <c r="G44" s="63">
        <v>227.215352</v>
      </c>
      <c r="H44" s="63">
        <v>163.28241700000001</v>
      </c>
      <c r="I44" s="63">
        <v>219.341421</v>
      </c>
      <c r="J44" s="63">
        <v>1047.0356139999999</v>
      </c>
      <c r="K44" s="63">
        <v>195.303067</v>
      </c>
      <c r="L44" s="63">
        <v>291.20667500000002</v>
      </c>
      <c r="M44" s="63">
        <v>298.92217399999998</v>
      </c>
      <c r="N44" s="63">
        <v>261.60369800000001</v>
      </c>
      <c r="O44" s="184" t="s">
        <v>425</v>
      </c>
    </row>
    <row r="45" spans="1:15" ht="25.5">
      <c r="A45" s="369" t="s">
        <v>98</v>
      </c>
      <c r="B45" s="63">
        <v>6.0863719999999999</v>
      </c>
      <c r="C45" s="63">
        <v>13202.675101999999</v>
      </c>
      <c r="D45" s="63">
        <v>20454.262438999998</v>
      </c>
      <c r="E45" s="63">
        <v>15397.777961</v>
      </c>
      <c r="F45" s="63">
        <v>4667.6081350000004</v>
      </c>
      <c r="G45" s="63">
        <v>4747.1050679999998</v>
      </c>
      <c r="H45" s="63">
        <v>3189.1848190000001</v>
      </c>
      <c r="I45" s="63">
        <v>2793.8799389999999</v>
      </c>
      <c r="J45" s="63">
        <v>17143.250639999998</v>
      </c>
      <c r="K45" s="63">
        <v>3854.505823</v>
      </c>
      <c r="L45" s="63">
        <v>5507.3581009999998</v>
      </c>
      <c r="M45" s="63">
        <v>4045.2795799999999</v>
      </c>
      <c r="N45" s="63">
        <v>3736.1071360000001</v>
      </c>
      <c r="O45" s="184" t="s">
        <v>426</v>
      </c>
    </row>
    <row r="46" spans="1:15">
      <c r="A46" s="369" t="s">
        <v>99</v>
      </c>
      <c r="B46" s="63">
        <v>9000.2247650000008</v>
      </c>
      <c r="C46" s="63">
        <v>14569.860828999999</v>
      </c>
      <c r="D46" s="63">
        <v>13532.195323</v>
      </c>
      <c r="E46" s="63">
        <v>14310.083046</v>
      </c>
      <c r="F46" s="63">
        <v>3489.8596259999999</v>
      </c>
      <c r="G46" s="63">
        <v>3491.578086</v>
      </c>
      <c r="H46" s="63">
        <v>3007.8628669999998</v>
      </c>
      <c r="I46" s="63">
        <v>4320.782467</v>
      </c>
      <c r="J46" s="63">
        <v>16986.418265</v>
      </c>
      <c r="K46" s="63">
        <v>3912.968515</v>
      </c>
      <c r="L46" s="63">
        <v>3891.5263239999999</v>
      </c>
      <c r="M46" s="63">
        <v>4435.7779259999998</v>
      </c>
      <c r="N46" s="63">
        <v>4746.1454999999996</v>
      </c>
      <c r="O46" s="184" t="s">
        <v>427</v>
      </c>
    </row>
    <row r="47" spans="1:15" ht="25.5">
      <c r="A47" s="369" t="s">
        <v>100</v>
      </c>
      <c r="B47" s="63">
        <v>849.87061100000005</v>
      </c>
      <c r="C47" s="63">
        <v>4279.5379430000003</v>
      </c>
      <c r="D47" s="63">
        <v>2832.6957830000001</v>
      </c>
      <c r="E47" s="63">
        <v>2205.5581160000002</v>
      </c>
      <c r="F47" s="63">
        <v>534.33455100000003</v>
      </c>
      <c r="G47" s="63">
        <v>533.46394899999996</v>
      </c>
      <c r="H47" s="63">
        <v>553.13658099999998</v>
      </c>
      <c r="I47" s="63">
        <v>584.62303499999996</v>
      </c>
      <c r="J47" s="63">
        <v>3020.1620499999999</v>
      </c>
      <c r="K47" s="63">
        <v>450.44599099999999</v>
      </c>
      <c r="L47" s="63">
        <v>988.28460099999995</v>
      </c>
      <c r="M47" s="63">
        <v>782.45959300000004</v>
      </c>
      <c r="N47" s="63">
        <v>798.97186499999998</v>
      </c>
      <c r="O47" s="184" t="s">
        <v>428</v>
      </c>
    </row>
    <row r="48" spans="1:15" ht="25.5">
      <c r="A48" s="369" t="s">
        <v>101</v>
      </c>
      <c r="B48" s="63">
        <v>233.945492</v>
      </c>
      <c r="C48" s="63">
        <v>1381.170813</v>
      </c>
      <c r="D48" s="63">
        <v>1014.80628</v>
      </c>
      <c r="E48" s="63">
        <v>575.75060499999995</v>
      </c>
      <c r="F48" s="63">
        <v>150.406204</v>
      </c>
      <c r="G48" s="63">
        <v>146.470462</v>
      </c>
      <c r="H48" s="63">
        <v>100.728145</v>
      </c>
      <c r="I48" s="63">
        <v>178.145794</v>
      </c>
      <c r="J48" s="63">
        <v>802.14586599999996</v>
      </c>
      <c r="K48" s="63">
        <v>180.82199800000001</v>
      </c>
      <c r="L48" s="63">
        <v>133.84685899999999</v>
      </c>
      <c r="M48" s="63">
        <v>208.05946900000001</v>
      </c>
      <c r="N48" s="63">
        <v>279.41753999999997</v>
      </c>
      <c r="O48" s="184" t="s">
        <v>429</v>
      </c>
    </row>
    <row r="49" spans="1:15" ht="25.5">
      <c r="A49" s="369" t="s">
        <v>102</v>
      </c>
      <c r="B49" s="63">
        <v>13.647465</v>
      </c>
      <c r="C49" s="63">
        <v>76.060744</v>
      </c>
      <c r="D49" s="63">
        <v>107.659704</v>
      </c>
      <c r="E49" s="63">
        <v>96.191445999999999</v>
      </c>
      <c r="F49" s="63">
        <v>16.416312999999999</v>
      </c>
      <c r="G49" s="63">
        <v>5.717257</v>
      </c>
      <c r="H49" s="63">
        <v>29.754234</v>
      </c>
      <c r="I49" s="63">
        <v>44.303642000000004</v>
      </c>
      <c r="J49" s="63">
        <v>79.756845999999996</v>
      </c>
      <c r="K49" s="63">
        <v>4.9401010000000003</v>
      </c>
      <c r="L49" s="63">
        <v>6.9768299999999996</v>
      </c>
      <c r="M49" s="63">
        <v>54.395077000000001</v>
      </c>
      <c r="N49" s="63">
        <v>13.444838000000001</v>
      </c>
      <c r="O49" s="184" t="s">
        <v>430</v>
      </c>
    </row>
    <row r="50" spans="1:15">
      <c r="A50" s="369" t="s">
        <v>220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184" t="s">
        <v>431</v>
      </c>
    </row>
    <row r="51" spans="1:15">
      <c r="A51" s="369" t="s">
        <v>103</v>
      </c>
      <c r="B51" s="63">
        <v>71.563922000000005</v>
      </c>
      <c r="C51" s="63">
        <v>577.17829900000004</v>
      </c>
      <c r="D51" s="63">
        <v>437.63607100000002</v>
      </c>
      <c r="E51" s="63">
        <v>516.05642899999998</v>
      </c>
      <c r="F51" s="63">
        <v>166.00431900000001</v>
      </c>
      <c r="G51" s="63">
        <v>132.47894500000001</v>
      </c>
      <c r="H51" s="63">
        <v>104.82424</v>
      </c>
      <c r="I51" s="63">
        <v>112.748925</v>
      </c>
      <c r="J51" s="63">
        <v>499.38391300000001</v>
      </c>
      <c r="K51" s="63">
        <v>88.602697000000006</v>
      </c>
      <c r="L51" s="63">
        <v>144.69025600000001</v>
      </c>
      <c r="M51" s="63">
        <v>139.11522400000001</v>
      </c>
      <c r="N51" s="63">
        <v>126.975736</v>
      </c>
      <c r="O51" s="184" t="s">
        <v>432</v>
      </c>
    </row>
    <row r="52" spans="1:15">
      <c r="A52" s="369" t="s">
        <v>104</v>
      </c>
      <c r="B52" s="63">
        <v>8.1803509999999999</v>
      </c>
      <c r="C52" s="63">
        <v>9.4989139999999992</v>
      </c>
      <c r="D52" s="63">
        <v>31.072683000000001</v>
      </c>
      <c r="E52" s="63">
        <v>14.929213000000001</v>
      </c>
      <c r="F52" s="63">
        <v>3.9849480000000002</v>
      </c>
      <c r="G52" s="63">
        <v>5.2615699999999999</v>
      </c>
      <c r="H52" s="63">
        <v>4.0240470000000004</v>
      </c>
      <c r="I52" s="63">
        <v>1.6586479999999999</v>
      </c>
      <c r="J52" s="63">
        <v>7.7256260000000001</v>
      </c>
      <c r="K52" s="63">
        <v>2.089788</v>
      </c>
      <c r="L52" s="63">
        <v>1.732858</v>
      </c>
      <c r="M52" s="63">
        <v>2.7163059999999999</v>
      </c>
      <c r="N52" s="63">
        <v>1.186674</v>
      </c>
      <c r="O52" s="184" t="s">
        <v>433</v>
      </c>
    </row>
    <row r="53" spans="1:15" s="57" customFormat="1">
      <c r="A53" s="371" t="s">
        <v>106</v>
      </c>
      <c r="B53" s="60">
        <v>18913.705539999995</v>
      </c>
      <c r="C53" s="60">
        <v>61027.860301000001</v>
      </c>
      <c r="D53" s="60">
        <v>69155.318679000004</v>
      </c>
      <c r="E53" s="60">
        <v>57680.374175000004</v>
      </c>
      <c r="F53" s="60">
        <v>16224.765418999999</v>
      </c>
      <c r="G53" s="60">
        <v>15205.195067999999</v>
      </c>
      <c r="H53" s="60">
        <v>12289.160494</v>
      </c>
      <c r="I53" s="60">
        <v>13961.253194000003</v>
      </c>
      <c r="J53" s="60">
        <v>64425.06</v>
      </c>
      <c r="K53" s="60">
        <v>14475.681666</v>
      </c>
      <c r="L53" s="60">
        <v>17696.441885</v>
      </c>
      <c r="M53" s="60">
        <v>16387.907392999998</v>
      </c>
      <c r="N53" s="60">
        <v>15865.029056000001</v>
      </c>
      <c r="O53" s="182" t="s">
        <v>436</v>
      </c>
    </row>
    <row r="54" spans="1:15" s="61" customFormat="1" ht="15" customHeight="1">
      <c r="A54" s="388" t="s">
        <v>83</v>
      </c>
      <c r="B54" s="388"/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88"/>
      <c r="O54" s="183" t="s">
        <v>410</v>
      </c>
    </row>
    <row r="55" spans="1:15">
      <c r="A55" s="369" t="s">
        <v>85</v>
      </c>
      <c r="B55" s="63">
        <v>22.295178</v>
      </c>
      <c r="C55" s="63">
        <v>428.19524999999999</v>
      </c>
      <c r="D55" s="63">
        <v>303.47382099999999</v>
      </c>
      <c r="E55" s="63">
        <v>263.08858800000002</v>
      </c>
      <c r="F55" s="63">
        <v>72.883736999999996</v>
      </c>
      <c r="G55" s="63">
        <v>67.463155</v>
      </c>
      <c r="H55" s="63">
        <v>59.655254999999997</v>
      </c>
      <c r="I55" s="63">
        <v>63.086441000000001</v>
      </c>
      <c r="J55" s="63">
        <v>343.74326100000002</v>
      </c>
      <c r="K55" s="63">
        <v>51.691502</v>
      </c>
      <c r="L55" s="63">
        <v>132.32679999999999</v>
      </c>
      <c r="M55" s="63">
        <v>78.101749999999996</v>
      </c>
      <c r="N55" s="63">
        <v>81.623209000000003</v>
      </c>
      <c r="O55" s="184" t="s">
        <v>413</v>
      </c>
    </row>
    <row r="56" spans="1:15">
      <c r="A56" s="369" t="s">
        <v>86</v>
      </c>
      <c r="B56" s="63">
        <v>15.851568</v>
      </c>
      <c r="C56" s="63">
        <v>1935.382359</v>
      </c>
      <c r="D56" s="63">
        <v>1528.519121</v>
      </c>
      <c r="E56" s="63">
        <v>1266.5460840000001</v>
      </c>
      <c r="F56" s="63">
        <v>409.40114999999997</v>
      </c>
      <c r="G56" s="63">
        <v>359.55882200000002</v>
      </c>
      <c r="H56" s="63">
        <v>257.75058100000001</v>
      </c>
      <c r="I56" s="63">
        <v>239.835531</v>
      </c>
      <c r="J56" s="63">
        <v>2025.70011</v>
      </c>
      <c r="K56" s="63">
        <v>449.88489800000002</v>
      </c>
      <c r="L56" s="63">
        <v>721.38017600000001</v>
      </c>
      <c r="M56" s="63">
        <v>470.57988</v>
      </c>
      <c r="N56" s="63">
        <v>383.85515600000002</v>
      </c>
      <c r="O56" s="184" t="s">
        <v>414</v>
      </c>
    </row>
    <row r="57" spans="1:15">
      <c r="A57" s="369" t="s">
        <v>87</v>
      </c>
      <c r="B57" s="63">
        <v>0.34466000000000002</v>
      </c>
      <c r="C57" s="63">
        <v>18.483563</v>
      </c>
      <c r="D57" s="63">
        <v>14.003591999999999</v>
      </c>
      <c r="E57" s="63">
        <v>13.832687</v>
      </c>
      <c r="F57" s="63">
        <v>3.0422790000000002</v>
      </c>
      <c r="G57" s="63">
        <v>5.1727309999999997</v>
      </c>
      <c r="H57" s="63">
        <v>4.005484</v>
      </c>
      <c r="I57" s="63">
        <v>1.612193</v>
      </c>
      <c r="J57" s="63">
        <v>10.070587</v>
      </c>
      <c r="K57" s="63">
        <v>3.2567499999999998</v>
      </c>
      <c r="L57" s="63">
        <v>4.2176609999999997</v>
      </c>
      <c r="M57" s="63">
        <v>1.2769280000000001</v>
      </c>
      <c r="N57" s="63">
        <v>1.319248</v>
      </c>
      <c r="O57" s="184" t="s">
        <v>415</v>
      </c>
    </row>
    <row r="58" spans="1:15">
      <c r="A58" s="369" t="s">
        <v>88</v>
      </c>
      <c r="B58" s="63">
        <v>22.637751999999999</v>
      </c>
      <c r="C58" s="63">
        <v>886.16605200000004</v>
      </c>
      <c r="D58" s="63">
        <v>1494.6355160000001</v>
      </c>
      <c r="E58" s="63">
        <v>1094.2412569999999</v>
      </c>
      <c r="F58" s="63">
        <v>313.76261399999999</v>
      </c>
      <c r="G58" s="63">
        <v>267.24023999999997</v>
      </c>
      <c r="H58" s="63">
        <v>265.36737399999998</v>
      </c>
      <c r="I58" s="63">
        <v>247.87102899999999</v>
      </c>
      <c r="J58" s="63">
        <v>1033.8433709999999</v>
      </c>
      <c r="K58" s="63">
        <v>213.05641800000001</v>
      </c>
      <c r="L58" s="63">
        <v>322.24945200000002</v>
      </c>
      <c r="M58" s="63">
        <v>262.86535700000002</v>
      </c>
      <c r="N58" s="63">
        <v>235.672144</v>
      </c>
      <c r="O58" s="184" t="s">
        <v>416</v>
      </c>
    </row>
    <row r="59" spans="1:15">
      <c r="A59" s="369" t="s">
        <v>89</v>
      </c>
      <c r="B59" s="63">
        <v>29.819489999999998</v>
      </c>
      <c r="C59" s="63">
        <v>347.22500100000002</v>
      </c>
      <c r="D59" s="63">
        <v>261.53139399999998</v>
      </c>
      <c r="E59" s="63">
        <v>179.37661600000001</v>
      </c>
      <c r="F59" s="63">
        <v>75.559571000000005</v>
      </c>
      <c r="G59" s="63">
        <v>44.320456</v>
      </c>
      <c r="H59" s="63">
        <v>27.662327999999999</v>
      </c>
      <c r="I59" s="63">
        <v>31.834261000000001</v>
      </c>
      <c r="J59" s="63">
        <v>120.99001</v>
      </c>
      <c r="K59" s="63">
        <v>23.987905999999999</v>
      </c>
      <c r="L59" s="63">
        <v>48.502291</v>
      </c>
      <c r="M59" s="63">
        <v>20.129272</v>
      </c>
      <c r="N59" s="63">
        <v>28.370540999999999</v>
      </c>
      <c r="O59" s="184" t="s">
        <v>417</v>
      </c>
    </row>
    <row r="60" spans="1:15">
      <c r="A60" s="369" t="s">
        <v>90</v>
      </c>
      <c r="B60" s="63">
        <v>901.83368900000005</v>
      </c>
      <c r="C60" s="63">
        <v>6643.571218</v>
      </c>
      <c r="D60" s="63">
        <v>5744.1932310000002</v>
      </c>
      <c r="E60" s="63">
        <v>4866.8290159999997</v>
      </c>
      <c r="F60" s="63">
        <v>1429.604411</v>
      </c>
      <c r="G60" s="63">
        <v>1252.7136390000001</v>
      </c>
      <c r="H60" s="63">
        <v>1139.438369</v>
      </c>
      <c r="I60" s="63">
        <v>1045.0725970000001</v>
      </c>
      <c r="J60" s="63">
        <v>4238.6430609999998</v>
      </c>
      <c r="K60" s="63">
        <v>802.15426500000001</v>
      </c>
      <c r="L60" s="63">
        <v>1320.5955980000001</v>
      </c>
      <c r="M60" s="63">
        <v>1132.510968</v>
      </c>
      <c r="N60" s="63">
        <v>983.38223000000005</v>
      </c>
      <c r="O60" s="184" t="s">
        <v>418</v>
      </c>
    </row>
    <row r="61" spans="1:15" ht="25.5">
      <c r="A61" s="369" t="s">
        <v>91</v>
      </c>
      <c r="B61" s="63">
        <v>309.97366099999999</v>
      </c>
      <c r="C61" s="63">
        <v>2029.769945</v>
      </c>
      <c r="D61" s="63">
        <v>1559.912681</v>
      </c>
      <c r="E61" s="63">
        <v>1253.0631209999999</v>
      </c>
      <c r="F61" s="63">
        <v>370.66032100000001</v>
      </c>
      <c r="G61" s="63">
        <v>345.86827599999998</v>
      </c>
      <c r="H61" s="63">
        <v>239.708313</v>
      </c>
      <c r="I61" s="63">
        <v>296.826211</v>
      </c>
      <c r="J61" s="63">
        <v>1178.028746</v>
      </c>
      <c r="K61" s="63">
        <v>246.87336999999999</v>
      </c>
      <c r="L61" s="63">
        <v>340.73582699999997</v>
      </c>
      <c r="M61" s="63">
        <v>273.22609799999998</v>
      </c>
      <c r="N61" s="63">
        <v>317.19345099999998</v>
      </c>
      <c r="O61" s="184" t="s">
        <v>419</v>
      </c>
    </row>
    <row r="62" spans="1:15" ht="27.75" customHeight="1">
      <c r="A62" s="369" t="s">
        <v>92</v>
      </c>
      <c r="B62" s="63">
        <v>148.42028199999999</v>
      </c>
      <c r="C62" s="63">
        <v>462.92355900000001</v>
      </c>
      <c r="D62" s="63">
        <v>400.22660400000001</v>
      </c>
      <c r="E62" s="63">
        <v>282.84148299999998</v>
      </c>
      <c r="F62" s="63">
        <v>76.833933999999999</v>
      </c>
      <c r="G62" s="63">
        <v>76.150212999999994</v>
      </c>
      <c r="H62" s="63">
        <v>81.640162000000004</v>
      </c>
      <c r="I62" s="63">
        <v>48.217174</v>
      </c>
      <c r="J62" s="63">
        <v>158.60185000000001</v>
      </c>
      <c r="K62" s="63">
        <v>35.798394999999999</v>
      </c>
      <c r="L62" s="63">
        <v>31.422452</v>
      </c>
      <c r="M62" s="63">
        <v>54.287412000000003</v>
      </c>
      <c r="N62" s="63">
        <v>37.093591000000004</v>
      </c>
      <c r="O62" s="184" t="s">
        <v>420</v>
      </c>
    </row>
    <row r="63" spans="1:15" ht="25.5">
      <c r="A63" s="369" t="s">
        <v>93</v>
      </c>
      <c r="B63" s="63">
        <v>36.701203999999997</v>
      </c>
      <c r="C63" s="63">
        <v>379.89393699999999</v>
      </c>
      <c r="D63" s="63">
        <v>299.96845400000001</v>
      </c>
      <c r="E63" s="63">
        <v>274.360184</v>
      </c>
      <c r="F63" s="63">
        <v>87.974348000000006</v>
      </c>
      <c r="G63" s="63">
        <v>74.862221000000005</v>
      </c>
      <c r="H63" s="63">
        <v>50.732610000000001</v>
      </c>
      <c r="I63" s="63">
        <v>60.791004999999998</v>
      </c>
      <c r="J63" s="63">
        <v>288.678698</v>
      </c>
      <c r="K63" s="63">
        <v>50.081062000000003</v>
      </c>
      <c r="L63" s="63">
        <v>63.612468999999997</v>
      </c>
      <c r="M63" s="63">
        <v>142.09514799999999</v>
      </c>
      <c r="N63" s="63">
        <v>32.890019000000002</v>
      </c>
      <c r="O63" s="184" t="s">
        <v>421</v>
      </c>
    </row>
    <row r="64" spans="1:15" ht="25.5">
      <c r="A64" s="369" t="s">
        <v>94</v>
      </c>
      <c r="B64" s="63">
        <v>94.945044999999993</v>
      </c>
      <c r="C64" s="63">
        <v>298.108608</v>
      </c>
      <c r="D64" s="63">
        <v>271.94818700000002</v>
      </c>
      <c r="E64" s="63">
        <v>270.023594</v>
      </c>
      <c r="F64" s="63">
        <v>91.481683000000004</v>
      </c>
      <c r="G64" s="63">
        <v>68.352500000000006</v>
      </c>
      <c r="H64" s="63">
        <v>54.401259000000003</v>
      </c>
      <c r="I64" s="63">
        <v>55.788151999999997</v>
      </c>
      <c r="J64" s="63">
        <v>241.264297</v>
      </c>
      <c r="K64" s="63">
        <v>57.204728000000003</v>
      </c>
      <c r="L64" s="63">
        <v>67.665288000000004</v>
      </c>
      <c r="M64" s="63">
        <v>60.298461000000003</v>
      </c>
      <c r="N64" s="63">
        <v>56.095820000000003</v>
      </c>
      <c r="O64" s="184" t="s">
        <v>422</v>
      </c>
    </row>
    <row r="65" spans="1:16">
      <c r="A65" s="369" t="s">
        <v>95</v>
      </c>
      <c r="B65" s="63">
        <v>1830.4501270000001</v>
      </c>
      <c r="C65" s="63">
        <v>6919.9260489999997</v>
      </c>
      <c r="D65" s="63">
        <v>5404.7845440000001</v>
      </c>
      <c r="E65" s="63">
        <v>4221.9439640000001</v>
      </c>
      <c r="F65" s="63">
        <v>1171.4151899999999</v>
      </c>
      <c r="G65" s="63">
        <v>1116.1210619999999</v>
      </c>
      <c r="H65" s="63">
        <v>954.16039000000001</v>
      </c>
      <c r="I65" s="63">
        <v>980.24732200000005</v>
      </c>
      <c r="J65" s="63">
        <v>2438.0762789999999</v>
      </c>
      <c r="K65" s="63">
        <v>695.80037600000003</v>
      </c>
      <c r="L65" s="63">
        <v>674.541833</v>
      </c>
      <c r="M65" s="63">
        <v>566.04206599999998</v>
      </c>
      <c r="N65" s="63">
        <v>501.692004</v>
      </c>
      <c r="O65" s="184" t="s">
        <v>423</v>
      </c>
    </row>
    <row r="66" spans="1:16" ht="25.5">
      <c r="A66" s="369" t="s">
        <v>96</v>
      </c>
      <c r="B66" s="63">
        <v>338.37497000000002</v>
      </c>
      <c r="C66" s="63">
        <v>2082.3390119999999</v>
      </c>
      <c r="D66" s="63">
        <v>1567.947142</v>
      </c>
      <c r="E66" s="63">
        <v>839.92400299999997</v>
      </c>
      <c r="F66" s="63">
        <v>292.428766</v>
      </c>
      <c r="G66" s="63">
        <v>228.768159</v>
      </c>
      <c r="H66" s="63">
        <v>170.45537100000001</v>
      </c>
      <c r="I66" s="63">
        <v>148.27170699999999</v>
      </c>
      <c r="J66" s="63">
        <v>445.95327600000002</v>
      </c>
      <c r="K66" s="63">
        <v>119.03908</v>
      </c>
      <c r="L66" s="63">
        <v>100.525459</v>
      </c>
      <c r="M66" s="63">
        <v>116.796767</v>
      </c>
      <c r="N66" s="63">
        <v>109.59197</v>
      </c>
      <c r="O66" s="184" t="s">
        <v>424</v>
      </c>
    </row>
    <row r="67" spans="1:16" ht="25.5">
      <c r="A67" s="369" t="s">
        <v>97</v>
      </c>
      <c r="B67" s="63">
        <v>132.54666</v>
      </c>
      <c r="C67" s="63">
        <v>598.74817800000005</v>
      </c>
      <c r="D67" s="63">
        <v>528.24924099999998</v>
      </c>
      <c r="E67" s="63">
        <v>385.43787600000002</v>
      </c>
      <c r="F67" s="63">
        <v>125.001808</v>
      </c>
      <c r="G67" s="63">
        <v>114.42258099999999</v>
      </c>
      <c r="H67" s="63">
        <v>75.52825</v>
      </c>
      <c r="I67" s="63">
        <v>70.485236999999998</v>
      </c>
      <c r="J67" s="63">
        <v>286.52466900000002</v>
      </c>
      <c r="K67" s="63">
        <v>59.383895000000003</v>
      </c>
      <c r="L67" s="63">
        <v>95.043109999999999</v>
      </c>
      <c r="M67" s="63">
        <v>65.502109000000004</v>
      </c>
      <c r="N67" s="63">
        <v>66.595555000000004</v>
      </c>
      <c r="O67" s="184" t="s">
        <v>425</v>
      </c>
    </row>
    <row r="68" spans="1:16" ht="25.5">
      <c r="A68" s="369" t="s">
        <v>98</v>
      </c>
      <c r="B68" s="63">
        <v>9171.7565900000009</v>
      </c>
      <c r="C68" s="63">
        <v>3162.445933</v>
      </c>
      <c r="D68" s="63">
        <v>7007.2292550000002</v>
      </c>
      <c r="E68" s="63">
        <v>2305.6362989999998</v>
      </c>
      <c r="F68" s="63">
        <v>2111.9097019999999</v>
      </c>
      <c r="G68" s="63">
        <v>70.613214999999997</v>
      </c>
      <c r="H68" s="63">
        <v>20.534732999999999</v>
      </c>
      <c r="I68" s="63">
        <v>102.578649</v>
      </c>
      <c r="J68" s="63">
        <v>492.22245800000002</v>
      </c>
      <c r="K68" s="63">
        <v>74.886439999999993</v>
      </c>
      <c r="L68" s="63">
        <v>61.465398999999998</v>
      </c>
      <c r="M68" s="63">
        <v>78.783298000000002</v>
      </c>
      <c r="N68" s="63">
        <v>277.08732099999997</v>
      </c>
      <c r="O68" s="184" t="s">
        <v>426</v>
      </c>
    </row>
    <row r="69" spans="1:16">
      <c r="A69" s="369" t="s">
        <v>99</v>
      </c>
      <c r="B69" s="63">
        <v>496.49858999999998</v>
      </c>
      <c r="C69" s="63">
        <v>4889.1377839999996</v>
      </c>
      <c r="D69" s="63">
        <v>3826.2665149999998</v>
      </c>
      <c r="E69" s="63">
        <v>3238.589935</v>
      </c>
      <c r="F69" s="63">
        <v>972.36773800000003</v>
      </c>
      <c r="G69" s="63">
        <v>800.25355300000001</v>
      </c>
      <c r="H69" s="63">
        <v>688.41402700000003</v>
      </c>
      <c r="I69" s="63">
        <v>777.55461700000001</v>
      </c>
      <c r="J69" s="63">
        <v>3173.1928200000002</v>
      </c>
      <c r="K69" s="63">
        <v>763.63675699999999</v>
      </c>
      <c r="L69" s="63">
        <v>1018.179614</v>
      </c>
      <c r="M69" s="63">
        <v>722.58205799999996</v>
      </c>
      <c r="N69" s="63">
        <v>668.79439100000002</v>
      </c>
      <c r="O69" s="184" t="s">
        <v>427</v>
      </c>
    </row>
    <row r="70" spans="1:16" ht="25.5">
      <c r="A70" s="369" t="s">
        <v>100</v>
      </c>
      <c r="B70" s="63">
        <v>6777.1770710000001</v>
      </c>
      <c r="C70" s="63">
        <v>14678.104192999999</v>
      </c>
      <c r="D70" s="63">
        <v>12716.564613</v>
      </c>
      <c r="E70" s="63">
        <v>10577.431896</v>
      </c>
      <c r="F70" s="63">
        <v>2932.0238850000001</v>
      </c>
      <c r="G70" s="63">
        <v>2556.0534080000002</v>
      </c>
      <c r="H70" s="63">
        <v>2315.5743149999998</v>
      </c>
      <c r="I70" s="63">
        <v>2773.7802879999999</v>
      </c>
      <c r="J70" s="63">
        <v>10616.273526000001</v>
      </c>
      <c r="K70" s="63">
        <v>2223.4243070000002</v>
      </c>
      <c r="L70" s="63">
        <v>3220.1873289999999</v>
      </c>
      <c r="M70" s="63">
        <v>2420.0128800000002</v>
      </c>
      <c r="N70" s="63">
        <v>2752.6490100000001</v>
      </c>
      <c r="O70" s="184" t="s">
        <v>428</v>
      </c>
    </row>
    <row r="71" spans="1:16" ht="25.5">
      <c r="A71" s="369" t="s">
        <v>101</v>
      </c>
      <c r="B71" s="63">
        <v>3963.189613</v>
      </c>
      <c r="C71" s="63">
        <v>13207.495140000001</v>
      </c>
      <c r="D71" s="63">
        <v>13838.437899</v>
      </c>
      <c r="E71" s="63">
        <v>15309.800522</v>
      </c>
      <c r="F71" s="63">
        <v>4170.6578630000004</v>
      </c>
      <c r="G71" s="63">
        <v>3018.352273</v>
      </c>
      <c r="H71" s="63">
        <v>3255.9989179999998</v>
      </c>
      <c r="I71" s="63">
        <v>4864.7914680000004</v>
      </c>
      <c r="J71" s="63">
        <v>16873.087427999999</v>
      </c>
      <c r="K71" s="63">
        <v>3199.4875659999998</v>
      </c>
      <c r="L71" s="63">
        <v>3933.8718779999999</v>
      </c>
      <c r="M71" s="63">
        <v>4575.3719209999999</v>
      </c>
      <c r="N71" s="63">
        <v>5164.3560630000002</v>
      </c>
      <c r="O71" s="184" t="s">
        <v>429</v>
      </c>
    </row>
    <row r="72" spans="1:16" ht="25.5">
      <c r="A72" s="369" t="s">
        <v>102</v>
      </c>
      <c r="B72" s="63">
        <v>350.19046500000002</v>
      </c>
      <c r="C72" s="63">
        <v>1125.241706</v>
      </c>
      <c r="D72" s="63">
        <v>1116.714997</v>
      </c>
      <c r="E72" s="63">
        <v>893.60019999999997</v>
      </c>
      <c r="F72" s="63">
        <v>235.59541100000001</v>
      </c>
      <c r="G72" s="63">
        <v>221.57523</v>
      </c>
      <c r="H72" s="63">
        <v>214.24091200000001</v>
      </c>
      <c r="I72" s="63">
        <v>222.188647</v>
      </c>
      <c r="J72" s="63">
        <v>1136.6232990000001</v>
      </c>
      <c r="K72" s="63">
        <v>193.867176</v>
      </c>
      <c r="L72" s="63">
        <v>436.72217599999999</v>
      </c>
      <c r="M72" s="63">
        <v>238.26512399999999</v>
      </c>
      <c r="N72" s="63">
        <v>267.768823</v>
      </c>
      <c r="O72" s="184" t="s">
        <v>430</v>
      </c>
    </row>
    <row r="73" spans="1:16">
      <c r="A73" s="369" t="s">
        <v>220</v>
      </c>
      <c r="B73" s="63">
        <v>0</v>
      </c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184" t="s">
        <v>431</v>
      </c>
    </row>
    <row r="74" spans="1:16">
      <c r="A74" s="369" t="s">
        <v>103</v>
      </c>
      <c r="B74" s="63">
        <v>211.89548400000001</v>
      </c>
      <c r="C74" s="63">
        <v>1162.568395</v>
      </c>
      <c r="D74" s="63">
        <v>1088.8302920000001</v>
      </c>
      <c r="E74" s="63">
        <v>1016.253346</v>
      </c>
      <c r="F74" s="63">
        <v>291.99332700000002</v>
      </c>
      <c r="G74" s="63">
        <v>265.109846</v>
      </c>
      <c r="H74" s="63">
        <v>212.57951399999999</v>
      </c>
      <c r="I74" s="63">
        <v>246.57065900000001</v>
      </c>
      <c r="J74" s="63">
        <v>936.62285199999997</v>
      </c>
      <c r="K74" s="63">
        <v>202.84457800000001</v>
      </c>
      <c r="L74" s="63">
        <v>264.61509799999999</v>
      </c>
      <c r="M74" s="63">
        <v>209.58302</v>
      </c>
      <c r="N74" s="63">
        <v>259.58015599999999</v>
      </c>
      <c r="O74" s="184" t="s">
        <v>432</v>
      </c>
    </row>
    <row r="75" spans="1:16">
      <c r="A75" s="369" t="s">
        <v>104</v>
      </c>
      <c r="B75" s="63">
        <v>441.99476299999998</v>
      </c>
      <c r="C75" s="63">
        <v>434.53131100000002</v>
      </c>
      <c r="D75" s="63">
        <v>372.21507300000002</v>
      </c>
      <c r="E75" s="63">
        <v>245.850425</v>
      </c>
      <c r="F75" s="63">
        <v>57.880184</v>
      </c>
      <c r="G75" s="63">
        <v>66.604755999999995</v>
      </c>
      <c r="H75" s="63">
        <v>48.707633000000001</v>
      </c>
      <c r="I75" s="63">
        <v>72.657852000000005</v>
      </c>
      <c r="J75" s="63">
        <v>2076.0181929999999</v>
      </c>
      <c r="K75" s="63">
        <v>57.358885000000001</v>
      </c>
      <c r="L75" s="63">
        <v>1361.415583</v>
      </c>
      <c r="M75" s="63">
        <v>62.230074000000002</v>
      </c>
      <c r="N75" s="63">
        <v>595.01365099999998</v>
      </c>
      <c r="O75" s="184" t="s">
        <v>433</v>
      </c>
    </row>
    <row r="76" spans="1:16" s="57" customFormat="1">
      <c r="A76" s="64" t="s">
        <v>107</v>
      </c>
      <c r="B76" s="65">
        <v>25296.896861999998</v>
      </c>
      <c r="C76" s="65">
        <v>61690.257193000005</v>
      </c>
      <c r="D76" s="65">
        <v>59345.652172000002</v>
      </c>
      <c r="E76" s="65">
        <v>48798.671095999998</v>
      </c>
      <c r="F76" s="65">
        <v>15292.477922</v>
      </c>
      <c r="G76" s="65">
        <v>11019.576336</v>
      </c>
      <c r="H76" s="65">
        <v>10136.555797999998</v>
      </c>
      <c r="I76" s="65">
        <v>12350.061040000002</v>
      </c>
      <c r="J76" s="65">
        <v>48114.158790999994</v>
      </c>
      <c r="K76" s="65">
        <v>9523.7183539999987</v>
      </c>
      <c r="L76" s="65">
        <v>14219.275492999999</v>
      </c>
      <c r="M76" s="65">
        <v>11550.540590999999</v>
      </c>
      <c r="N76" s="65">
        <v>12820.624352999999</v>
      </c>
      <c r="O76" s="65" t="s">
        <v>437</v>
      </c>
    </row>
    <row r="77" spans="1:16">
      <c r="A77" s="445" t="s">
        <v>84</v>
      </c>
      <c r="B77" s="445"/>
      <c r="C77" s="389"/>
      <c r="D77" s="389"/>
      <c r="E77" s="44"/>
      <c r="F77" s="44"/>
      <c r="K77" s="44"/>
      <c r="O77" s="181" t="s">
        <v>411</v>
      </c>
      <c r="P77" s="181"/>
    </row>
    <row r="78" spans="1:16" s="366" customFormat="1" ht="15" customHeight="1">
      <c r="A78" s="446" t="s">
        <v>788</v>
      </c>
      <c r="B78" s="446"/>
      <c r="C78" s="446"/>
      <c r="D78" s="446"/>
      <c r="J78" s="447" t="s">
        <v>789</v>
      </c>
      <c r="K78" s="447"/>
      <c r="L78" s="447"/>
      <c r="M78" s="447"/>
      <c r="N78" s="447"/>
      <c r="O78" s="447"/>
    </row>
    <row r="79" spans="1:16" s="366" customFormat="1" ht="15" customHeight="1">
      <c r="A79" s="390" t="s">
        <v>790</v>
      </c>
      <c r="B79" s="390"/>
      <c r="C79" s="390"/>
      <c r="D79" s="390"/>
      <c r="J79" s="391"/>
      <c r="K79" s="447" t="s">
        <v>791</v>
      </c>
      <c r="L79" s="447"/>
      <c r="M79" s="447"/>
      <c r="N79" s="447"/>
      <c r="O79" s="447"/>
    </row>
  </sheetData>
  <mergeCells count="15">
    <mergeCell ref="A77:B77"/>
    <mergeCell ref="A78:D78"/>
    <mergeCell ref="J78:O78"/>
    <mergeCell ref="K79:O79"/>
    <mergeCell ref="A1:O1"/>
    <mergeCell ref="A2:O2"/>
    <mergeCell ref="A5:A6"/>
    <mergeCell ref="B5:B6"/>
    <mergeCell ref="C5:C6"/>
    <mergeCell ref="D5:D6"/>
    <mergeCell ref="E5:E6"/>
    <mergeCell ref="F5:I5"/>
    <mergeCell ref="J5:J6"/>
    <mergeCell ref="K5:N5"/>
    <mergeCell ref="O5:O6"/>
  </mergeCells>
  <hyperlinks>
    <hyperlink ref="K4" location="Content!A1" display="contents"/>
  </hyperlinks>
  <pageMargins left="0.7" right="0.7" top="0.75" bottom="0.75" header="0.3" footer="0.3"/>
  <pageSetup paperSize="9" scale="51" orientation="landscape" r:id="rId1"/>
  <rowBreaks count="1" manualBreakCount="1">
    <brk id="5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Normal="100" zoomScaleSheetLayoutView="100" workbookViewId="0">
      <selection activeCell="M3" sqref="M3"/>
    </sheetView>
  </sheetViews>
  <sheetFormatPr defaultColWidth="9" defaultRowHeight="15"/>
  <cols>
    <col min="1" max="1" width="31" style="88" customWidth="1"/>
    <col min="2" max="14" width="9" style="88"/>
    <col min="15" max="15" width="28.140625" style="88" customWidth="1"/>
    <col min="16" max="16384" width="9" style="88"/>
  </cols>
  <sheetData>
    <row r="1" spans="1:17">
      <c r="A1" s="401" t="s">
        <v>396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7">
      <c r="A2" s="402" t="s">
        <v>784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7">
      <c r="A3" s="16" t="s">
        <v>78</v>
      </c>
      <c r="E3" s="229"/>
      <c r="F3" s="12"/>
      <c r="G3" s="12"/>
      <c r="H3" s="12"/>
      <c r="I3" s="12"/>
      <c r="J3" s="12"/>
      <c r="M3" s="11" t="s">
        <v>75</v>
      </c>
      <c r="N3" s="11"/>
      <c r="O3" s="144" t="s">
        <v>295</v>
      </c>
    </row>
    <row r="4" spans="1:17">
      <c r="A4" s="403" t="s">
        <v>7</v>
      </c>
      <c r="B4" s="404">
        <v>2014</v>
      </c>
      <c r="C4" s="404">
        <v>2015</v>
      </c>
      <c r="D4" s="404">
        <v>2016</v>
      </c>
      <c r="E4" s="404">
        <v>2017</v>
      </c>
      <c r="F4" s="405">
        <v>2017</v>
      </c>
      <c r="G4" s="405"/>
      <c r="H4" s="405"/>
      <c r="I4" s="405"/>
      <c r="J4" s="404" t="s">
        <v>225</v>
      </c>
      <c r="K4" s="404" t="s">
        <v>225</v>
      </c>
      <c r="L4" s="404"/>
      <c r="M4" s="404"/>
      <c r="N4" s="404"/>
      <c r="O4" s="398" t="s">
        <v>237</v>
      </c>
    </row>
    <row r="5" spans="1:17" ht="25.5">
      <c r="A5" s="403"/>
      <c r="B5" s="404"/>
      <c r="C5" s="404"/>
      <c r="D5" s="404"/>
      <c r="E5" s="404"/>
      <c r="F5" s="180" t="s">
        <v>404</v>
      </c>
      <c r="G5" s="180" t="s">
        <v>405</v>
      </c>
      <c r="H5" s="180" t="s">
        <v>766</v>
      </c>
      <c r="I5" s="180" t="s">
        <v>767</v>
      </c>
      <c r="J5" s="404"/>
      <c r="K5" s="180" t="s">
        <v>404</v>
      </c>
      <c r="L5" s="180" t="s">
        <v>405</v>
      </c>
      <c r="M5" s="180" t="s">
        <v>406</v>
      </c>
      <c r="N5" s="180" t="s">
        <v>407</v>
      </c>
      <c r="O5" s="398"/>
    </row>
    <row r="6" spans="1:17" ht="15" customHeight="1">
      <c r="A6" s="36" t="s">
        <v>133</v>
      </c>
      <c r="B6" s="37"/>
      <c r="C6" s="37"/>
      <c r="D6" s="37"/>
      <c r="E6" s="37"/>
      <c r="F6" s="37"/>
      <c r="G6" s="36"/>
      <c r="H6" s="36"/>
      <c r="I6" s="36"/>
      <c r="J6" s="37"/>
      <c r="O6" s="145" t="s">
        <v>296</v>
      </c>
    </row>
    <row r="7" spans="1:17">
      <c r="A7" s="20" t="s">
        <v>297</v>
      </c>
      <c r="B7" s="349">
        <v>843142.85059084091</v>
      </c>
      <c r="C7" s="349">
        <v>653061.05939675146</v>
      </c>
      <c r="D7" s="349">
        <v>626800.66767838271</v>
      </c>
      <c r="E7" s="349">
        <v>672144.79897903907</v>
      </c>
      <c r="F7" s="349">
        <v>165280.94500924338</v>
      </c>
      <c r="G7" s="349">
        <v>161940.84868522992</v>
      </c>
      <c r="H7" s="349">
        <v>166294.75612460854</v>
      </c>
      <c r="I7" s="349">
        <v>178628.24915995714</v>
      </c>
      <c r="J7" s="349">
        <v>781804.87366464315</v>
      </c>
      <c r="K7" s="349">
        <v>182284.96510915979</v>
      </c>
      <c r="L7" s="349">
        <v>193021.87277542808</v>
      </c>
      <c r="M7" s="349">
        <v>202284.80412188673</v>
      </c>
      <c r="N7" s="349">
        <v>204213.2316581686</v>
      </c>
      <c r="O7" s="146" t="s">
        <v>298</v>
      </c>
      <c r="P7" s="230"/>
      <c r="Q7" s="12"/>
    </row>
    <row r="8" spans="1:17">
      <c r="A8" s="20" t="s">
        <v>299</v>
      </c>
      <c r="B8" s="349">
        <v>61331.227763322691</v>
      </c>
      <c r="C8" s="349">
        <v>68555.324729384607</v>
      </c>
      <c r="D8" s="349">
        <v>73244.474269714672</v>
      </c>
      <c r="E8" s="349">
        <v>74546.611904020436</v>
      </c>
      <c r="F8" s="349">
        <v>18544.218648175971</v>
      </c>
      <c r="G8" s="349">
        <v>18406.267559239932</v>
      </c>
      <c r="H8" s="349">
        <v>18684.330332227513</v>
      </c>
      <c r="I8" s="349">
        <v>18911.795364377031</v>
      </c>
      <c r="J8" s="349">
        <v>77921.999327945741</v>
      </c>
      <c r="K8" s="349">
        <v>19061.074906205227</v>
      </c>
      <c r="L8" s="349">
        <v>20952.384219199947</v>
      </c>
      <c r="M8" s="349">
        <v>17288.396916123922</v>
      </c>
      <c r="N8" s="349">
        <v>20620.143286416645</v>
      </c>
      <c r="O8" s="146" t="s">
        <v>300</v>
      </c>
      <c r="P8" s="231"/>
    </row>
    <row r="9" spans="1:17">
      <c r="A9" s="20" t="s">
        <v>301</v>
      </c>
      <c r="B9" s="349">
        <v>51619.514796123825</v>
      </c>
      <c r="C9" s="349">
        <v>52383.370389372882</v>
      </c>
      <c r="D9" s="349">
        <v>55308.858973556518</v>
      </c>
      <c r="E9" s="349">
        <v>61358.402282727373</v>
      </c>
      <c r="F9" s="349">
        <v>14895.609626132231</v>
      </c>
      <c r="G9" s="349">
        <v>15108.10782125995</v>
      </c>
      <c r="H9" s="349">
        <v>15136.139635562766</v>
      </c>
      <c r="I9" s="349">
        <v>16218.545199772425</v>
      </c>
      <c r="J9" s="349">
        <v>65261.343809936661</v>
      </c>
      <c r="K9" s="349">
        <v>16101.907561332686</v>
      </c>
      <c r="L9" s="349">
        <v>16192.763610800883</v>
      </c>
      <c r="M9" s="349">
        <v>16448.145416201325</v>
      </c>
      <c r="N9" s="349">
        <v>16518.527221601766</v>
      </c>
      <c r="O9" s="146" t="s">
        <v>302</v>
      </c>
      <c r="P9" s="231"/>
    </row>
    <row r="10" spans="1:17">
      <c r="A10" s="20" t="s">
        <v>303</v>
      </c>
      <c r="B10" s="349">
        <v>4052.0570376061132</v>
      </c>
      <c r="C10" s="349">
        <v>4501.6622307865191</v>
      </c>
      <c r="D10" s="349">
        <v>5041.9929727505396</v>
      </c>
      <c r="E10" s="349">
        <v>5572.7607629865379</v>
      </c>
      <c r="F10" s="350">
        <v>1349.0908489598294</v>
      </c>
      <c r="G10" s="350">
        <v>1378.157196404296</v>
      </c>
      <c r="H10" s="349">
        <v>1408.223185088973</v>
      </c>
      <c r="I10" s="349">
        <v>1437.2895325334396</v>
      </c>
      <c r="J10" s="349">
        <v>6046.5715027791775</v>
      </c>
      <c r="K10" s="350">
        <v>1470.4380825379817</v>
      </c>
      <c r="L10" s="350">
        <v>1498.414159791578</v>
      </c>
      <c r="M10" s="350">
        <v>1525.3806737978507</v>
      </c>
      <c r="N10" s="350">
        <v>1552.3385866517676</v>
      </c>
      <c r="O10" s="146" t="s">
        <v>304</v>
      </c>
      <c r="P10" s="231"/>
    </row>
    <row r="11" spans="1:17">
      <c r="A11" s="93" t="s">
        <v>134</v>
      </c>
      <c r="B11" s="351">
        <v>960145.65018789354</v>
      </c>
      <c r="C11" s="351">
        <v>778501.41674629552</v>
      </c>
      <c r="D11" s="351">
        <v>760395.9938944045</v>
      </c>
      <c r="E11" s="351">
        <v>813622.5739287734</v>
      </c>
      <c r="F11" s="351">
        <v>200069.86413251143</v>
      </c>
      <c r="G11" s="351">
        <v>196833.38126213409</v>
      </c>
      <c r="H11" s="351">
        <v>201523.44927748782</v>
      </c>
      <c r="I11" s="351">
        <v>215195.87925664004</v>
      </c>
      <c r="J11" s="351">
        <v>931034.78830530471</v>
      </c>
      <c r="K11" s="351">
        <v>218918.3856592357</v>
      </c>
      <c r="L11" s="351">
        <v>231665.4347652205</v>
      </c>
      <c r="M11" s="351">
        <v>237546.72712800984</v>
      </c>
      <c r="N11" s="351">
        <v>242904.24075283878</v>
      </c>
      <c r="O11" s="147" t="s">
        <v>305</v>
      </c>
      <c r="P11" s="231"/>
      <c r="Q11" s="12"/>
    </row>
    <row r="12" spans="1:17" ht="15" customHeight="1">
      <c r="A12" s="36" t="s">
        <v>306</v>
      </c>
      <c r="B12" s="37"/>
      <c r="C12" s="37"/>
      <c r="D12" s="37"/>
      <c r="E12" s="37"/>
      <c r="F12" s="37"/>
      <c r="G12" s="36"/>
      <c r="H12" s="36"/>
      <c r="I12" s="36"/>
      <c r="J12" s="37"/>
      <c r="O12" s="145" t="s">
        <v>307</v>
      </c>
      <c r="P12" s="232"/>
    </row>
    <row r="13" spans="1:17">
      <c r="A13" s="20" t="s">
        <v>297</v>
      </c>
      <c r="B13" s="352">
        <v>652326.00647960498</v>
      </c>
      <c r="C13" s="352">
        <v>683007.31168380228</v>
      </c>
      <c r="D13" s="352">
        <v>698795.26008476398</v>
      </c>
      <c r="E13" s="352">
        <v>689566.2950768075</v>
      </c>
      <c r="F13" s="352">
        <v>173324.32791085477</v>
      </c>
      <c r="G13" s="352">
        <v>172281.09922375949</v>
      </c>
      <c r="H13" s="352">
        <v>171654.86803736674</v>
      </c>
      <c r="I13" s="352">
        <v>172305.99990482669</v>
      </c>
      <c r="J13" s="352">
        <v>703889.8057995314</v>
      </c>
      <c r="K13" s="352">
        <v>172721.57488156474</v>
      </c>
      <c r="L13" s="352">
        <v>174595.25637523591</v>
      </c>
      <c r="M13" s="352">
        <v>177049.08809273873</v>
      </c>
      <c r="N13" s="352">
        <v>179523.88644999196</v>
      </c>
      <c r="O13" s="146" t="s">
        <v>298</v>
      </c>
      <c r="P13" s="230"/>
      <c r="Q13" s="12"/>
    </row>
    <row r="14" spans="1:17">
      <c r="A14" s="20" t="s">
        <v>299</v>
      </c>
      <c r="B14" s="352">
        <v>48598.437213409423</v>
      </c>
      <c r="C14" s="352">
        <v>53492.591676404729</v>
      </c>
      <c r="D14" s="352">
        <v>55948.569339152782</v>
      </c>
      <c r="E14" s="352">
        <v>57427.296483209248</v>
      </c>
      <c r="F14" s="352">
        <v>14012.260989504961</v>
      </c>
      <c r="G14" s="352">
        <v>14161.816192803053</v>
      </c>
      <c r="H14" s="352">
        <v>14613.688079864685</v>
      </c>
      <c r="I14" s="352">
        <v>14639.531221036545</v>
      </c>
      <c r="J14" s="352">
        <v>57968.175060793008</v>
      </c>
      <c r="K14" s="352">
        <v>14469.904454035104</v>
      </c>
      <c r="L14" s="352">
        <v>15877.723115098435</v>
      </c>
      <c r="M14" s="352">
        <v>12806.652381502154</v>
      </c>
      <c r="N14" s="352">
        <v>14813.895110157311</v>
      </c>
      <c r="O14" s="146" t="s">
        <v>300</v>
      </c>
      <c r="P14" s="231"/>
    </row>
    <row r="15" spans="1:17">
      <c r="A15" s="20" t="s">
        <v>301</v>
      </c>
      <c r="B15" s="352">
        <v>29747.587273309662</v>
      </c>
      <c r="C15" s="352">
        <v>30174.7525284406</v>
      </c>
      <c r="D15" s="352">
        <v>31283.291274636038</v>
      </c>
      <c r="E15" s="352">
        <v>31282.96231402436</v>
      </c>
      <c r="F15" s="353">
        <v>7630.8636728227812</v>
      </c>
      <c r="G15" s="353">
        <v>7738.937944790845</v>
      </c>
      <c r="H15" s="352">
        <v>7950.9651247261363</v>
      </c>
      <c r="I15" s="352">
        <v>7962.1955716845969</v>
      </c>
      <c r="J15" s="352">
        <v>31204.620737274869</v>
      </c>
      <c r="K15" s="353">
        <v>7755.6405234853137</v>
      </c>
      <c r="L15" s="353">
        <v>7817.5926479230611</v>
      </c>
      <c r="M15" s="353">
        <v>7846.4380523782274</v>
      </c>
      <c r="N15" s="353">
        <v>7784.9495134882691</v>
      </c>
      <c r="O15" s="146" t="s">
        <v>302</v>
      </c>
      <c r="P15" s="231"/>
    </row>
    <row r="16" spans="1:17">
      <c r="A16" s="20" t="s">
        <v>303</v>
      </c>
      <c r="B16" s="352">
        <v>3152.7372541936415</v>
      </c>
      <c r="C16" s="352">
        <v>3336.4253488312784</v>
      </c>
      <c r="D16" s="352">
        <v>3688.528539936739</v>
      </c>
      <c r="E16" s="352">
        <v>4012.5600350954314</v>
      </c>
      <c r="F16" s="353">
        <v>973.29272296466218</v>
      </c>
      <c r="G16" s="353">
        <v>994.69053977108422</v>
      </c>
      <c r="H16" s="352">
        <v>1013.0891040435897</v>
      </c>
      <c r="I16" s="352">
        <v>1031.4876683160951</v>
      </c>
      <c r="J16" s="352">
        <v>4215.1257783685933</v>
      </c>
      <c r="K16" s="353">
        <v>1043.4121398067193</v>
      </c>
      <c r="L16" s="353">
        <v>1051.331795927367</v>
      </c>
      <c r="M16" s="353">
        <v>1057.2410076178746</v>
      </c>
      <c r="N16" s="353">
        <v>1063.1408350166323</v>
      </c>
      <c r="O16" s="146" t="s">
        <v>304</v>
      </c>
      <c r="P16" s="231"/>
    </row>
    <row r="17" spans="1:16">
      <c r="A17" s="73" t="s">
        <v>134</v>
      </c>
      <c r="B17" s="354">
        <v>733824.76822051778</v>
      </c>
      <c r="C17" s="354">
        <v>770011.08123747876</v>
      </c>
      <c r="D17" s="354">
        <v>789715.64923848957</v>
      </c>
      <c r="E17" s="354">
        <v>782289.1139091365</v>
      </c>
      <c r="F17" s="354">
        <v>195940.74529614716</v>
      </c>
      <c r="G17" s="354">
        <v>195176.54390112447</v>
      </c>
      <c r="H17" s="354">
        <v>195232.61034600117</v>
      </c>
      <c r="I17" s="354">
        <v>195939.21436586391</v>
      </c>
      <c r="J17" s="354">
        <v>797277.72737596789</v>
      </c>
      <c r="K17" s="354">
        <v>195990.53199889188</v>
      </c>
      <c r="L17" s="354">
        <v>199341.90393418478</v>
      </c>
      <c r="M17" s="354">
        <v>198759.41953423698</v>
      </c>
      <c r="N17" s="354">
        <v>203185.87190865417</v>
      </c>
      <c r="O17" s="147" t="s">
        <v>305</v>
      </c>
      <c r="P17" s="231"/>
    </row>
    <row r="18" spans="1:16">
      <c r="A18" s="342" t="s">
        <v>108</v>
      </c>
      <c r="F18" s="12"/>
      <c r="G18" s="12"/>
      <c r="H18" s="12"/>
      <c r="I18" s="12"/>
      <c r="J18" s="12"/>
      <c r="K18" s="12"/>
      <c r="L18" s="12"/>
      <c r="M18" s="12"/>
      <c r="N18" s="12"/>
      <c r="O18" s="148" t="s">
        <v>308</v>
      </c>
    </row>
    <row r="19" spans="1:16">
      <c r="A19" s="343" t="s">
        <v>77</v>
      </c>
      <c r="F19" s="12"/>
      <c r="G19" s="12"/>
      <c r="H19" s="12"/>
      <c r="I19" s="12"/>
      <c r="J19" s="12"/>
      <c r="K19" s="12"/>
      <c r="L19" s="12"/>
      <c r="M19" s="12"/>
      <c r="N19" s="12"/>
      <c r="O19" s="355" t="s">
        <v>309</v>
      </c>
    </row>
    <row r="20" spans="1:16" s="277" customFormat="1" ht="46.5" customHeight="1">
      <c r="A20" s="399" t="s">
        <v>768</v>
      </c>
      <c r="B20" s="399"/>
      <c r="C20" s="399"/>
      <c r="D20" s="399"/>
      <c r="E20" s="399"/>
      <c r="F20" s="356"/>
      <c r="G20" s="239"/>
      <c r="H20" s="239"/>
      <c r="I20" s="239"/>
      <c r="K20" s="400" t="s">
        <v>769</v>
      </c>
      <c r="L20" s="400"/>
      <c r="M20" s="400"/>
      <c r="N20" s="400"/>
      <c r="O20" s="400"/>
    </row>
    <row r="21" spans="1:16">
      <c r="H21" s="12"/>
      <c r="M21" s="357"/>
      <c r="N21" s="357"/>
      <c r="O21" s="357"/>
    </row>
  </sheetData>
  <mergeCells count="13">
    <mergeCell ref="O4:O5"/>
    <mergeCell ref="A20:E20"/>
    <mergeCell ref="K20:O20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scale="6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rightToLeft="1" view="pageBreakPreview" zoomScale="90" zoomScaleNormal="100" zoomScaleSheetLayoutView="90" workbookViewId="0">
      <selection activeCell="K4" sqref="K4"/>
    </sheetView>
  </sheetViews>
  <sheetFormatPr defaultRowHeight="15"/>
  <cols>
    <col min="1" max="1" width="26.42578125" style="45" bestFit="1" customWidth="1"/>
    <col min="2" max="4" width="11.5703125" style="45" customWidth="1"/>
    <col min="5" max="14" width="11.42578125" style="45" customWidth="1"/>
    <col min="15" max="15" width="21" style="176" customWidth="1"/>
    <col min="16" max="16384" width="9.140625" style="45"/>
  </cols>
  <sheetData>
    <row r="1" spans="1:15">
      <c r="A1" s="402" t="s">
        <v>797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796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A3" s="386"/>
      <c r="B3" s="386"/>
      <c r="C3" s="386"/>
      <c r="D3" s="386"/>
      <c r="E3" s="386"/>
      <c r="F3" s="386"/>
      <c r="G3" s="386"/>
      <c r="H3" s="386"/>
      <c r="I3" s="386"/>
      <c r="J3" s="386"/>
    </row>
    <row r="4" spans="1:15">
      <c r="A4" s="52" t="s">
        <v>78</v>
      </c>
      <c r="B4" s="58"/>
      <c r="C4" s="58"/>
      <c r="D4" s="58"/>
      <c r="F4" s="54"/>
      <c r="K4" s="54" t="s">
        <v>75</v>
      </c>
      <c r="O4" s="179" t="s">
        <v>295</v>
      </c>
    </row>
    <row r="5" spans="1:15">
      <c r="A5" s="454" t="s">
        <v>7</v>
      </c>
      <c r="B5" s="448">
        <v>2014</v>
      </c>
      <c r="C5" s="448">
        <v>2015</v>
      </c>
      <c r="D5" s="448">
        <v>2016</v>
      </c>
      <c r="E5" s="448">
        <v>2017</v>
      </c>
      <c r="F5" s="448">
        <v>2017</v>
      </c>
      <c r="G5" s="448"/>
      <c r="H5" s="448"/>
      <c r="I5" s="448"/>
      <c r="J5" s="449">
        <v>2018</v>
      </c>
      <c r="K5" s="448">
        <v>2018</v>
      </c>
      <c r="L5" s="448"/>
      <c r="M5" s="448"/>
      <c r="N5" s="448"/>
      <c r="O5" s="451" t="s">
        <v>237</v>
      </c>
    </row>
    <row r="6" spans="1:15" ht="25.5">
      <c r="A6" s="455"/>
      <c r="B6" s="448"/>
      <c r="C6" s="448"/>
      <c r="D6" s="448"/>
      <c r="E6" s="448"/>
      <c r="F6" s="180" t="s">
        <v>404</v>
      </c>
      <c r="G6" s="180" t="s">
        <v>405</v>
      </c>
      <c r="H6" s="180" t="s">
        <v>406</v>
      </c>
      <c r="I6" s="180" t="s">
        <v>407</v>
      </c>
      <c r="J6" s="450"/>
      <c r="K6" s="180" t="s">
        <v>404</v>
      </c>
      <c r="L6" s="180" t="s">
        <v>405</v>
      </c>
      <c r="M6" s="180" t="s">
        <v>406</v>
      </c>
      <c r="N6" s="180" t="s">
        <v>407</v>
      </c>
      <c r="O6" s="451"/>
    </row>
    <row r="7" spans="1:15" s="57" customFormat="1">
      <c r="A7" s="66" t="s">
        <v>10</v>
      </c>
      <c r="B7" s="60">
        <v>152226.21707899999</v>
      </c>
      <c r="C7" s="60">
        <v>242057.61605699998</v>
      </c>
      <c r="D7" s="60">
        <v>246322.97114499999</v>
      </c>
      <c r="E7" s="60">
        <v>218601.79144000003</v>
      </c>
      <c r="F7" s="60">
        <v>62554.686315999999</v>
      </c>
      <c r="G7" s="60">
        <v>53613.709983000008</v>
      </c>
      <c r="H7" s="60">
        <v>48583.087998000003</v>
      </c>
      <c r="I7" s="60">
        <v>53850.307143000005</v>
      </c>
      <c r="J7" s="60">
        <v>225409.191379</v>
      </c>
      <c r="K7" s="60">
        <v>50219.708678999996</v>
      </c>
      <c r="L7" s="60">
        <v>62271.530391</v>
      </c>
      <c r="M7" s="60">
        <v>56787.100691</v>
      </c>
      <c r="N7" s="60">
        <v>56130.851618000001</v>
      </c>
      <c r="O7" s="182" t="s">
        <v>234</v>
      </c>
    </row>
    <row r="8" spans="1:15" s="61" customFormat="1">
      <c r="A8" s="388" t="s">
        <v>81</v>
      </c>
      <c r="B8" s="388"/>
      <c r="C8" s="388"/>
      <c r="D8" s="388"/>
      <c r="E8" s="388"/>
      <c r="F8" s="393"/>
      <c r="G8" s="393"/>
      <c r="H8" s="393"/>
      <c r="I8" s="393"/>
      <c r="J8" s="50"/>
      <c r="K8" s="50"/>
      <c r="L8" s="50"/>
      <c r="M8" s="50"/>
      <c r="N8" s="50"/>
      <c r="O8" s="183" t="s">
        <v>412</v>
      </c>
    </row>
    <row r="9" spans="1:15">
      <c r="A9" s="67" t="s">
        <v>109</v>
      </c>
      <c r="B9" s="63">
        <v>6978.6265620000004</v>
      </c>
      <c r="C9" s="63">
        <v>6486.80008</v>
      </c>
      <c r="D9" s="63">
        <v>4853.652916</v>
      </c>
      <c r="E9" s="63">
        <v>5595.0754800000004</v>
      </c>
      <c r="F9" s="63">
        <v>1293.4973319999999</v>
      </c>
      <c r="G9" s="63">
        <v>1198.4934310000001</v>
      </c>
      <c r="H9" s="63">
        <v>1466.5523969999999</v>
      </c>
      <c r="I9" s="63">
        <v>1636.53232</v>
      </c>
      <c r="J9" s="63">
        <v>7640.1980439999998</v>
      </c>
      <c r="K9" s="63">
        <v>1553.5796989999999</v>
      </c>
      <c r="L9" s="63">
        <v>1856.525484</v>
      </c>
      <c r="M9" s="63">
        <v>1951.9953310000001</v>
      </c>
      <c r="N9" s="63">
        <v>2278.09753</v>
      </c>
      <c r="O9" s="186" t="s">
        <v>438</v>
      </c>
    </row>
    <row r="10" spans="1:15">
      <c r="A10" s="67" t="s">
        <v>110</v>
      </c>
      <c r="B10" s="63">
        <v>47858.351385000002</v>
      </c>
      <c r="C10" s="63">
        <v>52127.148262000002</v>
      </c>
      <c r="D10" s="63">
        <v>55238.971268000001</v>
      </c>
      <c r="E10" s="63">
        <v>54259.318226000003</v>
      </c>
      <c r="F10" s="63">
        <v>16340.714384999999</v>
      </c>
      <c r="G10" s="63">
        <v>13724.122497</v>
      </c>
      <c r="H10" s="63">
        <v>11055.217226999999</v>
      </c>
      <c r="I10" s="63">
        <v>13139.264117000001</v>
      </c>
      <c r="J10" s="63">
        <v>57537.519873999998</v>
      </c>
      <c r="K10" s="63">
        <v>13141.090445</v>
      </c>
      <c r="L10" s="63">
        <v>14741.960681</v>
      </c>
      <c r="M10" s="63">
        <v>15740.864495</v>
      </c>
      <c r="N10" s="63">
        <v>13913.604253</v>
      </c>
      <c r="O10" s="186" t="s">
        <v>439</v>
      </c>
    </row>
    <row r="11" spans="1:15">
      <c r="A11" s="67" t="s">
        <v>111</v>
      </c>
      <c r="B11" s="63">
        <v>2487.1855169999999</v>
      </c>
      <c r="C11" s="63">
        <v>2554.653949</v>
      </c>
      <c r="D11" s="63">
        <v>2319.264713</v>
      </c>
      <c r="E11" s="63">
        <v>2475.2058980000002</v>
      </c>
      <c r="F11" s="63">
        <v>562.128379</v>
      </c>
      <c r="G11" s="63">
        <v>637.37355000000002</v>
      </c>
      <c r="H11" s="63">
        <v>711.22312199999999</v>
      </c>
      <c r="I11" s="63">
        <v>564.48084700000004</v>
      </c>
      <c r="J11" s="63">
        <v>3216.434495</v>
      </c>
      <c r="K11" s="63">
        <v>489.265558</v>
      </c>
      <c r="L11" s="63">
        <v>929.85570700000005</v>
      </c>
      <c r="M11" s="63">
        <v>1236.5762199999999</v>
      </c>
      <c r="N11" s="63">
        <v>560.73701000000005</v>
      </c>
      <c r="O11" s="186" t="s">
        <v>440</v>
      </c>
    </row>
    <row r="12" spans="1:15">
      <c r="A12" s="67" t="s">
        <v>112</v>
      </c>
      <c r="B12" s="63">
        <v>32538.718022000001</v>
      </c>
      <c r="C12" s="63">
        <v>34818.921073999998</v>
      </c>
      <c r="D12" s="63">
        <v>30089.24065</v>
      </c>
      <c r="E12" s="63">
        <v>29564.702966000001</v>
      </c>
      <c r="F12" s="63">
        <v>7578.8208759999998</v>
      </c>
      <c r="G12" s="63">
        <v>5770.3085380000002</v>
      </c>
      <c r="H12" s="63">
        <v>8577.0795940000007</v>
      </c>
      <c r="I12" s="63">
        <v>7638.493958</v>
      </c>
      <c r="J12" s="63">
        <v>27728.072775000001</v>
      </c>
      <c r="K12" s="63">
        <v>6802.9893439999996</v>
      </c>
      <c r="L12" s="63">
        <v>7714.1514710000001</v>
      </c>
      <c r="M12" s="63">
        <v>5981.4019239999998</v>
      </c>
      <c r="N12" s="63">
        <v>7229.5300360000001</v>
      </c>
      <c r="O12" s="186" t="s">
        <v>393</v>
      </c>
    </row>
    <row r="13" spans="1:15">
      <c r="A13" s="67" t="s">
        <v>113</v>
      </c>
      <c r="B13" s="63">
        <v>14963.084285999999</v>
      </c>
      <c r="C13" s="63">
        <v>19991.547450999999</v>
      </c>
      <c r="D13" s="63">
        <v>23092.007584999999</v>
      </c>
      <c r="E13" s="63">
        <v>18124.703941</v>
      </c>
      <c r="F13" s="63">
        <v>4390.1498099999999</v>
      </c>
      <c r="G13" s="63">
        <v>5526.2418600000001</v>
      </c>
      <c r="H13" s="63">
        <v>4014.8743300000001</v>
      </c>
      <c r="I13" s="63">
        <v>4193.4379410000001</v>
      </c>
      <c r="J13" s="63">
        <v>14227.052046999999</v>
      </c>
      <c r="K13" s="63">
        <v>3513.2957150000002</v>
      </c>
      <c r="L13" s="63">
        <v>4746.1583529999998</v>
      </c>
      <c r="M13" s="63">
        <v>3277.0527820000002</v>
      </c>
      <c r="N13" s="63">
        <v>2690.5451969999999</v>
      </c>
      <c r="O13" s="186" t="s">
        <v>441</v>
      </c>
    </row>
    <row r="14" spans="1:15">
      <c r="A14" s="67" t="s">
        <v>114</v>
      </c>
      <c r="B14" s="63">
        <v>3189.648905</v>
      </c>
      <c r="C14" s="63">
        <v>3360.4277470000002</v>
      </c>
      <c r="D14" s="63">
        <v>2228.8631620000001</v>
      </c>
      <c r="E14" s="63">
        <v>2103.739658</v>
      </c>
      <c r="F14" s="63">
        <v>872.13219300000003</v>
      </c>
      <c r="G14" s="63">
        <v>532.39870299999995</v>
      </c>
      <c r="H14" s="63">
        <v>332.42503599999998</v>
      </c>
      <c r="I14" s="63">
        <v>366.783726</v>
      </c>
      <c r="J14" s="63">
        <v>2520.6953530000001</v>
      </c>
      <c r="K14" s="63">
        <v>720.087898</v>
      </c>
      <c r="L14" s="63">
        <v>367.161317</v>
      </c>
      <c r="M14" s="63">
        <v>660.76195499999994</v>
      </c>
      <c r="N14" s="63">
        <v>772.68418299999996</v>
      </c>
      <c r="O14" s="186" t="s">
        <v>394</v>
      </c>
    </row>
    <row r="15" spans="1:15" s="57" customFormat="1">
      <c r="A15" s="68" t="s">
        <v>105</v>
      </c>
      <c r="B15" s="60">
        <v>108015.61467699999</v>
      </c>
      <c r="C15" s="60">
        <v>119339.49856299999</v>
      </c>
      <c r="D15" s="60">
        <v>117822.00029399998</v>
      </c>
      <c r="E15" s="60">
        <v>112122.74616900001</v>
      </c>
      <c r="F15" s="60">
        <v>31037.442974999998</v>
      </c>
      <c r="G15" s="60">
        <v>27388.938579000001</v>
      </c>
      <c r="H15" s="60">
        <v>26157.371705999998</v>
      </c>
      <c r="I15" s="60">
        <v>27538.992909000004</v>
      </c>
      <c r="J15" s="60">
        <v>112869.97258799999</v>
      </c>
      <c r="K15" s="60">
        <v>26220.308658999998</v>
      </c>
      <c r="L15" s="60">
        <v>30355.813012999999</v>
      </c>
      <c r="M15" s="60">
        <v>28848.652707000001</v>
      </c>
      <c r="N15" s="60">
        <v>27445.198209000002</v>
      </c>
      <c r="O15" s="182" t="s">
        <v>442</v>
      </c>
    </row>
    <row r="16" spans="1:15" s="61" customFormat="1" ht="15" customHeight="1">
      <c r="A16" s="388" t="s">
        <v>82</v>
      </c>
      <c r="B16" s="63"/>
      <c r="C16" s="63"/>
      <c r="D16" s="63"/>
      <c r="E16" s="63"/>
      <c r="F16" s="50"/>
      <c r="G16" s="50"/>
      <c r="H16" s="50"/>
      <c r="I16" s="50"/>
      <c r="J16" s="50"/>
      <c r="K16" s="50"/>
      <c r="L16" s="50"/>
      <c r="M16" s="50"/>
      <c r="N16" s="50"/>
      <c r="O16" s="183" t="s">
        <v>409</v>
      </c>
    </row>
    <row r="17" spans="1:15">
      <c r="A17" s="67" t="s">
        <v>109</v>
      </c>
      <c r="B17" s="63">
        <v>1273.7154049999999</v>
      </c>
      <c r="C17" s="63">
        <v>1309.9035690000001</v>
      </c>
      <c r="D17" s="63">
        <v>2334.5003280000001</v>
      </c>
      <c r="E17" s="63">
        <v>1952.2845179999999</v>
      </c>
      <c r="F17" s="63">
        <v>460.135062</v>
      </c>
      <c r="G17" s="63">
        <v>548.76141700000005</v>
      </c>
      <c r="H17" s="63">
        <v>482.83071999999999</v>
      </c>
      <c r="I17" s="63">
        <v>460.55731900000001</v>
      </c>
      <c r="J17" s="63">
        <v>2786.5383579999998</v>
      </c>
      <c r="K17" s="63">
        <v>442.32349199999999</v>
      </c>
      <c r="L17" s="63">
        <v>611.46724300000005</v>
      </c>
      <c r="M17" s="63">
        <v>1067.3085209999999</v>
      </c>
      <c r="N17" s="63">
        <v>665.43910200000005</v>
      </c>
      <c r="O17" s="186" t="s">
        <v>438</v>
      </c>
    </row>
    <row r="18" spans="1:15">
      <c r="A18" s="67" t="s">
        <v>110</v>
      </c>
      <c r="B18" s="63">
        <v>16012.292208000001</v>
      </c>
      <c r="C18" s="63">
        <v>50846.589659999998</v>
      </c>
      <c r="D18" s="63">
        <v>51021.735699999997</v>
      </c>
      <c r="E18" s="63">
        <v>43724.128106999997</v>
      </c>
      <c r="F18" s="63">
        <v>13531.301638999999</v>
      </c>
      <c r="G18" s="63">
        <v>11051.042095000001</v>
      </c>
      <c r="H18" s="63">
        <v>9153.6646880000008</v>
      </c>
      <c r="I18" s="63">
        <v>9988.1196849999997</v>
      </c>
      <c r="J18" s="63">
        <v>50463.094220999999</v>
      </c>
      <c r="K18" s="63">
        <v>10379.466429</v>
      </c>
      <c r="L18" s="63">
        <v>14773.757809000001</v>
      </c>
      <c r="M18" s="63">
        <v>13521.856551999999</v>
      </c>
      <c r="N18" s="63">
        <v>11788.013430999999</v>
      </c>
      <c r="O18" s="186" t="s">
        <v>439</v>
      </c>
    </row>
    <row r="19" spans="1:15">
      <c r="A19" s="67" t="s">
        <v>111</v>
      </c>
      <c r="B19" s="63">
        <v>58.115974000000001</v>
      </c>
      <c r="C19" s="63">
        <v>106.903385</v>
      </c>
      <c r="D19" s="63">
        <v>83.278762</v>
      </c>
      <c r="E19" s="63">
        <v>46.467669000000001</v>
      </c>
      <c r="F19" s="63">
        <v>5.9108219999999996</v>
      </c>
      <c r="G19" s="63">
        <v>4.1086580000000001</v>
      </c>
      <c r="H19" s="63">
        <v>17.441666999999999</v>
      </c>
      <c r="I19" s="63">
        <v>19.006522</v>
      </c>
      <c r="J19" s="63">
        <v>119.46351900000001</v>
      </c>
      <c r="K19" s="63">
        <v>7.771712</v>
      </c>
      <c r="L19" s="63">
        <v>18.232621999999999</v>
      </c>
      <c r="M19" s="63">
        <v>76.115486000000004</v>
      </c>
      <c r="N19" s="63">
        <v>17.343699000000001</v>
      </c>
      <c r="O19" s="186" t="s">
        <v>440</v>
      </c>
    </row>
    <row r="20" spans="1:15">
      <c r="A20" s="67" t="s">
        <v>112</v>
      </c>
      <c r="B20" s="63">
        <v>1187.2429970000001</v>
      </c>
      <c r="C20" s="63">
        <v>8231.3782179999998</v>
      </c>
      <c r="D20" s="63">
        <v>14841.990292</v>
      </c>
      <c r="E20" s="63">
        <v>9334.0138810000008</v>
      </c>
      <c r="F20" s="63">
        <v>1777.43859</v>
      </c>
      <c r="G20" s="63">
        <v>3001.6635460000002</v>
      </c>
      <c r="H20" s="63">
        <v>2009.239433</v>
      </c>
      <c r="I20" s="63">
        <v>2545.6723120000001</v>
      </c>
      <c r="J20" s="63">
        <v>7730.9625489999999</v>
      </c>
      <c r="K20" s="63">
        <v>3167.7704309999999</v>
      </c>
      <c r="L20" s="63">
        <v>1765.2847280000001</v>
      </c>
      <c r="M20" s="63">
        <v>789.10111600000005</v>
      </c>
      <c r="N20" s="63">
        <v>2008.806274</v>
      </c>
      <c r="O20" s="186" t="s">
        <v>393</v>
      </c>
    </row>
    <row r="21" spans="1:15">
      <c r="A21" s="67" t="s">
        <v>113</v>
      </c>
      <c r="B21" s="63">
        <v>301.57694099999998</v>
      </c>
      <c r="C21" s="63">
        <v>492.81196</v>
      </c>
      <c r="D21" s="63">
        <v>845.12240699999995</v>
      </c>
      <c r="E21" s="63">
        <v>2599.5542909999999</v>
      </c>
      <c r="F21" s="63">
        <v>444.01353599999999</v>
      </c>
      <c r="G21" s="63">
        <v>595.96305800000005</v>
      </c>
      <c r="H21" s="63">
        <v>620.33249000000001</v>
      </c>
      <c r="I21" s="63">
        <v>939.24520700000005</v>
      </c>
      <c r="J21" s="63">
        <v>3226.0566629999998</v>
      </c>
      <c r="K21" s="63">
        <v>467.68074100000001</v>
      </c>
      <c r="L21" s="63">
        <v>516.60817799999995</v>
      </c>
      <c r="M21" s="63">
        <v>897.612211</v>
      </c>
      <c r="N21" s="63">
        <v>1344.1555330000001</v>
      </c>
      <c r="O21" s="186" t="s">
        <v>441</v>
      </c>
    </row>
    <row r="22" spans="1:15">
      <c r="A22" s="67" t="s">
        <v>114</v>
      </c>
      <c r="B22" s="63">
        <v>80.762015000000005</v>
      </c>
      <c r="C22" s="63">
        <v>40.273508999999997</v>
      </c>
      <c r="D22" s="63">
        <v>28.691189999999999</v>
      </c>
      <c r="E22" s="63">
        <v>23.925709000000001</v>
      </c>
      <c r="F22" s="63">
        <v>5.96577</v>
      </c>
      <c r="G22" s="63">
        <v>3.6562939999999999</v>
      </c>
      <c r="H22" s="63">
        <v>5.6514959999999999</v>
      </c>
      <c r="I22" s="63">
        <v>8.6521489999999996</v>
      </c>
      <c r="J22" s="63">
        <v>98.944689999999994</v>
      </c>
      <c r="K22" s="63">
        <v>10.668861</v>
      </c>
      <c r="L22" s="63">
        <v>11.091305</v>
      </c>
      <c r="M22" s="63">
        <v>35.913507000000003</v>
      </c>
      <c r="N22" s="63">
        <v>41.271017000000001</v>
      </c>
      <c r="O22" s="186" t="s">
        <v>394</v>
      </c>
    </row>
    <row r="23" spans="1:15" s="57" customFormat="1">
      <c r="A23" s="69" t="s">
        <v>106</v>
      </c>
      <c r="B23" s="60">
        <v>18913.705540000003</v>
      </c>
      <c r="C23" s="60">
        <v>61027.860300999993</v>
      </c>
      <c r="D23" s="60">
        <v>69155.318679000004</v>
      </c>
      <c r="E23" s="60">
        <v>57680.374174999997</v>
      </c>
      <c r="F23" s="60">
        <v>16224.765418999999</v>
      </c>
      <c r="G23" s="60">
        <v>15205.195067999999</v>
      </c>
      <c r="H23" s="60">
        <v>12289.160494000002</v>
      </c>
      <c r="I23" s="60">
        <v>13961.253193999999</v>
      </c>
      <c r="J23" s="60">
        <v>64425.06</v>
      </c>
      <c r="K23" s="60">
        <v>14475.681665999999</v>
      </c>
      <c r="L23" s="60">
        <v>17696.441885</v>
      </c>
      <c r="M23" s="60">
        <v>16387.907393000001</v>
      </c>
      <c r="N23" s="60">
        <v>15865.029055999999</v>
      </c>
      <c r="O23" s="182" t="s">
        <v>443</v>
      </c>
    </row>
    <row r="24" spans="1:15" s="61" customFormat="1" ht="15" customHeight="1">
      <c r="A24" s="388" t="s">
        <v>83</v>
      </c>
      <c r="B24" s="63"/>
      <c r="C24" s="63"/>
      <c r="D24" s="63"/>
      <c r="E24" s="63"/>
      <c r="F24" s="50"/>
      <c r="G24" s="50"/>
      <c r="H24" s="50"/>
      <c r="I24" s="50"/>
      <c r="J24" s="50"/>
      <c r="K24" s="50"/>
      <c r="L24" s="50"/>
      <c r="M24" s="50"/>
      <c r="N24" s="50"/>
      <c r="O24" s="183" t="s">
        <v>410</v>
      </c>
    </row>
    <row r="25" spans="1:15">
      <c r="A25" s="67" t="s">
        <v>109</v>
      </c>
      <c r="B25" s="63">
        <v>864.08772999999997</v>
      </c>
      <c r="C25" s="63">
        <v>2001.5705379999999</v>
      </c>
      <c r="D25" s="63">
        <v>1046.220372</v>
      </c>
      <c r="E25" s="63">
        <v>963.69744000000003</v>
      </c>
      <c r="F25" s="63">
        <v>198.94888599999999</v>
      </c>
      <c r="G25" s="63">
        <v>234.75158500000001</v>
      </c>
      <c r="H25" s="63">
        <v>195.27963800000001</v>
      </c>
      <c r="I25" s="84">
        <v>334.717331</v>
      </c>
      <c r="J25" s="84">
        <v>1284.1956709999999</v>
      </c>
      <c r="K25" s="63">
        <v>343.678044</v>
      </c>
      <c r="L25" s="63">
        <v>320.83491800000002</v>
      </c>
      <c r="M25" s="63">
        <v>301.32821000000001</v>
      </c>
      <c r="N25" s="84">
        <v>318.35449899999998</v>
      </c>
      <c r="O25" s="187" t="s">
        <v>438</v>
      </c>
    </row>
    <row r="26" spans="1:15">
      <c r="A26" s="67" t="s">
        <v>110</v>
      </c>
      <c r="B26" s="63">
        <v>19187.444453</v>
      </c>
      <c r="C26" s="63">
        <v>56552.575055000001</v>
      </c>
      <c r="D26" s="63">
        <v>53251.798444</v>
      </c>
      <c r="E26" s="63">
        <v>44290.431128999997</v>
      </c>
      <c r="F26" s="63">
        <v>14101.51433</v>
      </c>
      <c r="G26" s="63">
        <v>10215.253429</v>
      </c>
      <c r="H26" s="63">
        <v>8991.0156750000006</v>
      </c>
      <c r="I26" s="84">
        <v>10982.647695</v>
      </c>
      <c r="J26" s="84">
        <v>43008.391624999997</v>
      </c>
      <c r="K26" s="63">
        <v>8625.7245430000003</v>
      </c>
      <c r="L26" s="63">
        <v>11942.372599</v>
      </c>
      <c r="M26" s="63">
        <v>10975.335709000001</v>
      </c>
      <c r="N26" s="84">
        <v>11464.958774000001</v>
      </c>
      <c r="O26" s="187" t="s">
        <v>439</v>
      </c>
    </row>
    <row r="27" spans="1:15">
      <c r="A27" s="67" t="s">
        <v>111</v>
      </c>
      <c r="B27" s="63">
        <v>28.300803999999999</v>
      </c>
      <c r="C27" s="63">
        <v>33.820981000000003</v>
      </c>
      <c r="D27" s="63">
        <v>20.972799999999999</v>
      </c>
      <c r="E27" s="63">
        <v>17.592213999999998</v>
      </c>
      <c r="F27" s="63">
        <v>1.411656</v>
      </c>
      <c r="G27" s="63">
        <v>6.7087630000000003</v>
      </c>
      <c r="H27" s="63">
        <v>2.0872820000000001</v>
      </c>
      <c r="I27" s="84">
        <v>7.3845130000000001</v>
      </c>
      <c r="J27" s="84">
        <v>11.287455</v>
      </c>
      <c r="K27" s="63">
        <v>5.1504880000000002</v>
      </c>
      <c r="L27" s="63">
        <v>1.0455989999999999</v>
      </c>
      <c r="M27" s="63">
        <v>2.7266020000000002</v>
      </c>
      <c r="N27" s="84">
        <v>2.3647659999999999</v>
      </c>
      <c r="O27" s="187" t="s">
        <v>440</v>
      </c>
    </row>
    <row r="28" spans="1:15">
      <c r="A28" s="67" t="s">
        <v>112</v>
      </c>
      <c r="B28" s="63">
        <v>5080.132764</v>
      </c>
      <c r="C28" s="63">
        <v>2957.6913909999998</v>
      </c>
      <c r="D28" s="63">
        <v>4859.5942560000003</v>
      </c>
      <c r="E28" s="63">
        <v>3273.8803800000001</v>
      </c>
      <c r="F28" s="63">
        <v>944.467219</v>
      </c>
      <c r="G28" s="63">
        <v>446.01060100000001</v>
      </c>
      <c r="H28" s="63">
        <v>907.79511600000001</v>
      </c>
      <c r="I28" s="84">
        <v>975.60744399999999</v>
      </c>
      <c r="J28" s="84">
        <v>3593.3767990000001</v>
      </c>
      <c r="K28" s="63">
        <v>494.748919</v>
      </c>
      <c r="L28" s="63">
        <v>1889.8616959999999</v>
      </c>
      <c r="M28" s="63">
        <v>202.52573599999999</v>
      </c>
      <c r="N28" s="84">
        <v>1006.240448</v>
      </c>
      <c r="O28" s="187" t="s">
        <v>393</v>
      </c>
    </row>
    <row r="29" spans="1:15">
      <c r="A29" s="67" t="s">
        <v>113</v>
      </c>
      <c r="B29" s="63">
        <v>89.828355000000002</v>
      </c>
      <c r="C29" s="63">
        <v>134.426143</v>
      </c>
      <c r="D29" s="63">
        <v>129.54022499999999</v>
      </c>
      <c r="E29" s="63">
        <v>147.414715</v>
      </c>
      <c r="F29" s="63">
        <v>40.989969000000002</v>
      </c>
      <c r="G29" s="63">
        <v>24.757363000000002</v>
      </c>
      <c r="H29" s="63">
        <v>35.017603999999999</v>
      </c>
      <c r="I29" s="84">
        <v>46.649779000000002</v>
      </c>
      <c r="J29" s="84">
        <v>184.56656799999999</v>
      </c>
      <c r="K29" s="63">
        <v>44.485895999999997</v>
      </c>
      <c r="L29" s="63">
        <v>61.669128999999998</v>
      </c>
      <c r="M29" s="63">
        <v>62.639361000000001</v>
      </c>
      <c r="N29" s="84">
        <v>15.772182000000001</v>
      </c>
      <c r="O29" s="187" t="s">
        <v>441</v>
      </c>
    </row>
    <row r="30" spans="1:15">
      <c r="A30" s="67" t="s">
        <v>114</v>
      </c>
      <c r="B30" s="63">
        <v>47.102755999999999</v>
      </c>
      <c r="C30" s="63">
        <v>10.173085</v>
      </c>
      <c r="D30" s="63">
        <v>37.526074999999999</v>
      </c>
      <c r="E30" s="63">
        <v>105.655218</v>
      </c>
      <c r="F30" s="63">
        <v>5.1458620000000002</v>
      </c>
      <c r="G30" s="63">
        <v>92.094594999999998</v>
      </c>
      <c r="H30" s="63">
        <v>5.3604830000000003</v>
      </c>
      <c r="I30" s="84">
        <v>3.054278</v>
      </c>
      <c r="J30" s="84">
        <v>32.340673000000002</v>
      </c>
      <c r="K30" s="63">
        <v>9.9304640000000006</v>
      </c>
      <c r="L30" s="63">
        <v>3.491552</v>
      </c>
      <c r="M30" s="63">
        <v>5.9849730000000001</v>
      </c>
      <c r="N30" s="84">
        <v>12.933684</v>
      </c>
      <c r="O30" s="187" t="s">
        <v>394</v>
      </c>
    </row>
    <row r="31" spans="1:15" s="57" customFormat="1">
      <c r="A31" s="70" t="s">
        <v>107</v>
      </c>
      <c r="B31" s="65">
        <v>25296.896861999998</v>
      </c>
      <c r="C31" s="65">
        <v>61690.257192999998</v>
      </c>
      <c r="D31" s="65">
        <v>59345.652172000009</v>
      </c>
      <c r="E31" s="65">
        <v>48798.671096000005</v>
      </c>
      <c r="F31" s="65">
        <v>15292.477922</v>
      </c>
      <c r="G31" s="65">
        <v>11019.576336000002</v>
      </c>
      <c r="H31" s="65">
        <v>10136.555798000001</v>
      </c>
      <c r="I31" s="65">
        <v>12350.061039999999</v>
      </c>
      <c r="J31" s="65">
        <v>48114.158790999994</v>
      </c>
      <c r="K31" s="65">
        <v>9523.7183539999987</v>
      </c>
      <c r="L31" s="65">
        <v>14219.275492999999</v>
      </c>
      <c r="M31" s="65">
        <v>11550.540591000001</v>
      </c>
      <c r="N31" s="65">
        <v>12820.624353000001</v>
      </c>
      <c r="O31" s="65" t="s">
        <v>437</v>
      </c>
    </row>
    <row r="32" spans="1:15" s="57" customFormat="1" ht="15" customHeight="1">
      <c r="A32" s="18" t="s">
        <v>108</v>
      </c>
      <c r="B32" s="19"/>
      <c r="C32" s="19"/>
      <c r="D32" s="19"/>
      <c r="F32" s="19"/>
      <c r="K32" s="19"/>
      <c r="N32" s="453" t="s">
        <v>308</v>
      </c>
      <c r="O32" s="453"/>
    </row>
    <row r="33" spans="1:15" s="366" customFormat="1" ht="15" customHeight="1">
      <c r="A33" s="446" t="s">
        <v>788</v>
      </c>
      <c r="B33" s="446"/>
      <c r="C33" s="446"/>
      <c r="D33" s="446"/>
      <c r="J33" s="447" t="s">
        <v>789</v>
      </c>
      <c r="K33" s="447"/>
      <c r="L33" s="447"/>
      <c r="M33" s="447"/>
      <c r="N33" s="447"/>
      <c r="O33" s="447"/>
    </row>
    <row r="34" spans="1:15" s="366" customFormat="1" ht="15" customHeight="1">
      <c r="A34" s="390" t="s">
        <v>790</v>
      </c>
      <c r="B34" s="390"/>
      <c r="C34" s="390"/>
      <c r="D34" s="390"/>
      <c r="J34" s="391"/>
      <c r="K34" s="447" t="s">
        <v>791</v>
      </c>
      <c r="L34" s="447"/>
      <c r="M34" s="447"/>
      <c r="N34" s="447"/>
      <c r="O34" s="447"/>
    </row>
    <row r="60" spans="2:15"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189"/>
    </row>
    <row r="61" spans="2:15"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189"/>
    </row>
    <row r="62" spans="2:15"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89"/>
    </row>
    <row r="63" spans="2:15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89"/>
    </row>
    <row r="64" spans="2:15"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89"/>
    </row>
    <row r="65" spans="2:15"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89"/>
    </row>
    <row r="66" spans="2:15"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189"/>
    </row>
    <row r="67" spans="2:15"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189"/>
    </row>
    <row r="68" spans="2:15"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189"/>
    </row>
    <row r="69" spans="2:15"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189"/>
    </row>
    <row r="70" spans="2:15"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189"/>
    </row>
    <row r="71" spans="2:15"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189"/>
    </row>
    <row r="72" spans="2:15"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189"/>
    </row>
    <row r="73" spans="2:15"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189"/>
    </row>
    <row r="74" spans="2:15"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189"/>
    </row>
    <row r="75" spans="2:15"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189"/>
    </row>
    <row r="76" spans="2:15"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89"/>
    </row>
    <row r="77" spans="2:15"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89"/>
    </row>
    <row r="78" spans="2:15"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89"/>
    </row>
    <row r="79" spans="2:15"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89"/>
    </row>
    <row r="80" spans="2:15"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189"/>
    </row>
    <row r="81" spans="2:15"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89"/>
    </row>
    <row r="82" spans="2:15"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89"/>
    </row>
    <row r="83" spans="2:15"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189"/>
    </row>
    <row r="84" spans="2:15"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89"/>
    </row>
  </sheetData>
  <mergeCells count="15">
    <mergeCell ref="N32:O32"/>
    <mergeCell ref="A33:D33"/>
    <mergeCell ref="J33:O33"/>
    <mergeCell ref="K34:O34"/>
    <mergeCell ref="A1:O1"/>
    <mergeCell ref="A2:O2"/>
    <mergeCell ref="A5:A6"/>
    <mergeCell ref="B5:B6"/>
    <mergeCell ref="C5:C6"/>
    <mergeCell ref="D5:D6"/>
    <mergeCell ref="E5:E6"/>
    <mergeCell ref="F5:I5"/>
    <mergeCell ref="J5:J6"/>
    <mergeCell ref="K5:N5"/>
    <mergeCell ref="O5:O6"/>
  </mergeCells>
  <hyperlinks>
    <hyperlink ref="K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rightToLeft="1" view="pageBreakPreview" zoomScale="80" zoomScaleNormal="100" zoomScaleSheetLayoutView="80" workbookViewId="0">
      <selection activeCell="F4" sqref="F4"/>
    </sheetView>
  </sheetViews>
  <sheetFormatPr defaultRowHeight="15"/>
  <cols>
    <col min="1" max="1" width="26.42578125" style="45" bestFit="1" customWidth="1"/>
    <col min="2" max="14" width="11.85546875" style="45" customWidth="1"/>
    <col min="15" max="15" width="21.28515625" style="176" customWidth="1"/>
    <col min="16" max="16" width="11.85546875" style="45" customWidth="1"/>
    <col min="17" max="16384" width="9.140625" style="45"/>
  </cols>
  <sheetData>
    <row r="1" spans="1:19">
      <c r="A1" s="402" t="s">
        <v>795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56" t="s">
        <v>444</v>
      </c>
      <c r="Q1" s="456"/>
      <c r="R1" s="456"/>
      <c r="S1" s="456"/>
    </row>
    <row r="2" spans="1:19">
      <c r="A2" s="402" t="s">
        <v>794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386"/>
    </row>
    <row r="3" spans="1:19">
      <c r="A3" s="386"/>
      <c r="B3" s="386"/>
      <c r="C3" s="386"/>
      <c r="D3" s="386"/>
      <c r="E3" s="386"/>
      <c r="F3" s="386"/>
      <c r="G3" s="386"/>
      <c r="H3" s="386"/>
      <c r="I3" s="386"/>
      <c r="J3" s="386"/>
      <c r="K3" s="367"/>
      <c r="L3" s="367"/>
      <c r="M3" s="367"/>
      <c r="N3" s="367"/>
      <c r="O3" s="368"/>
      <c r="P3" s="386"/>
    </row>
    <row r="4" spans="1:19">
      <c r="A4" s="52" t="s">
        <v>78</v>
      </c>
      <c r="B4" s="58"/>
      <c r="C4" s="58"/>
      <c r="D4" s="58"/>
      <c r="F4" s="54" t="s">
        <v>75</v>
      </c>
      <c r="N4" s="179"/>
      <c r="O4" s="179" t="s">
        <v>295</v>
      </c>
    </row>
    <row r="5" spans="1:19">
      <c r="A5" s="457" t="s">
        <v>7</v>
      </c>
      <c r="B5" s="457">
        <v>2014</v>
      </c>
      <c r="C5" s="457">
        <v>2015</v>
      </c>
      <c r="D5" s="457">
        <v>2016</v>
      </c>
      <c r="E5" s="457">
        <v>2017</v>
      </c>
      <c r="F5" s="448">
        <v>2017</v>
      </c>
      <c r="G5" s="448"/>
      <c r="H5" s="448"/>
      <c r="I5" s="448"/>
      <c r="J5" s="449">
        <v>2018</v>
      </c>
      <c r="K5" s="448">
        <v>2018</v>
      </c>
      <c r="L5" s="448"/>
      <c r="M5" s="448"/>
      <c r="N5" s="448"/>
      <c r="O5" s="404" t="s">
        <v>237</v>
      </c>
      <c r="P5" s="387"/>
    </row>
    <row r="6" spans="1:19" ht="25.5">
      <c r="A6" s="404"/>
      <c r="B6" s="404"/>
      <c r="C6" s="404"/>
      <c r="D6" s="404"/>
      <c r="E6" s="404"/>
      <c r="F6" s="180" t="s">
        <v>404</v>
      </c>
      <c r="G6" s="180" t="s">
        <v>405</v>
      </c>
      <c r="H6" s="180" t="s">
        <v>406</v>
      </c>
      <c r="I6" s="180" t="s">
        <v>407</v>
      </c>
      <c r="J6" s="450"/>
      <c r="K6" s="180" t="s">
        <v>404</v>
      </c>
      <c r="L6" s="180" t="s">
        <v>405</v>
      </c>
      <c r="M6" s="180" t="s">
        <v>406</v>
      </c>
      <c r="N6" s="180" t="s">
        <v>407</v>
      </c>
      <c r="O6" s="404"/>
      <c r="P6" s="387"/>
    </row>
    <row r="7" spans="1:19" ht="18" customHeight="1">
      <c r="A7" s="71" t="s">
        <v>10</v>
      </c>
      <c r="B7" s="60">
        <v>152226.21707899999</v>
      </c>
      <c r="C7" s="60">
        <v>242057.61605700001</v>
      </c>
      <c r="D7" s="60">
        <v>246322.97114499999</v>
      </c>
      <c r="E7" s="60">
        <v>218601.79144</v>
      </c>
      <c r="F7" s="60">
        <v>62554.686315999999</v>
      </c>
      <c r="G7" s="60">
        <v>53613.709982999993</v>
      </c>
      <c r="H7" s="60">
        <v>48583.087998000003</v>
      </c>
      <c r="I7" s="60">
        <v>53850.307142999998</v>
      </c>
      <c r="J7" s="56">
        <v>225409.19137900003</v>
      </c>
      <c r="K7" s="56">
        <v>50219.708679000003</v>
      </c>
      <c r="L7" s="56">
        <v>62271.530391</v>
      </c>
      <c r="M7" s="56">
        <v>56787.100691</v>
      </c>
      <c r="N7" s="56">
        <v>56130.851618000001</v>
      </c>
      <c r="O7" s="190" t="s">
        <v>234</v>
      </c>
      <c r="P7" s="56"/>
    </row>
    <row r="8" spans="1:19" s="61" customFormat="1" ht="18" customHeight="1">
      <c r="A8" s="388" t="s">
        <v>115</v>
      </c>
      <c r="B8" s="388"/>
      <c r="C8" s="388"/>
      <c r="D8" s="388"/>
      <c r="E8" s="388"/>
      <c r="F8" s="393"/>
      <c r="G8" s="393" t="s">
        <v>214</v>
      </c>
      <c r="H8" s="393"/>
      <c r="I8" s="393"/>
      <c r="J8" s="50"/>
      <c r="K8" s="50"/>
      <c r="L8" s="50" t="s">
        <v>214</v>
      </c>
      <c r="M8" s="50"/>
      <c r="N8" s="50"/>
      <c r="O8" s="183" t="s">
        <v>408</v>
      </c>
      <c r="P8" s="50"/>
    </row>
    <row r="9" spans="1:19" ht="18" customHeight="1">
      <c r="A9" s="67" t="s">
        <v>116</v>
      </c>
      <c r="B9" s="63">
        <v>11590.20362</v>
      </c>
      <c r="C9" s="63">
        <v>12216.126910000001</v>
      </c>
      <c r="D9" s="63">
        <v>11193.067802</v>
      </c>
      <c r="E9" s="63">
        <v>11928.136535</v>
      </c>
      <c r="F9" s="63">
        <v>2832.2661149999999</v>
      </c>
      <c r="G9" s="63">
        <v>2787.5079009999999</v>
      </c>
      <c r="H9" s="63">
        <v>2706.1410890000002</v>
      </c>
      <c r="I9" s="63">
        <v>3602.2214300000001</v>
      </c>
      <c r="J9" s="63">
        <v>12685.580168</v>
      </c>
      <c r="K9" s="63">
        <v>2982.7739449999999</v>
      </c>
      <c r="L9" s="63">
        <v>3181.5732400000002</v>
      </c>
      <c r="M9" s="63">
        <v>2996.215604</v>
      </c>
      <c r="N9" s="63">
        <v>3525.0173789999999</v>
      </c>
      <c r="O9" s="186" t="s">
        <v>446</v>
      </c>
      <c r="P9" s="186"/>
    </row>
    <row r="10" spans="1:19" ht="18" customHeight="1">
      <c r="A10" s="67" t="s">
        <v>120</v>
      </c>
      <c r="B10" s="63">
        <v>4759.0195670000003</v>
      </c>
      <c r="C10" s="63">
        <v>5960.8643199999997</v>
      </c>
      <c r="D10" s="63">
        <v>7082.0402590000003</v>
      </c>
      <c r="E10" s="63">
        <v>5422.6281449999997</v>
      </c>
      <c r="F10" s="63">
        <v>1231.190294</v>
      </c>
      <c r="G10" s="63">
        <v>1280.78468</v>
      </c>
      <c r="H10" s="63">
        <v>1539.4411970000001</v>
      </c>
      <c r="I10" s="63">
        <v>1371.2119740000001</v>
      </c>
      <c r="J10" s="63">
        <v>7633.5749610000003</v>
      </c>
      <c r="K10" s="63">
        <v>1365.03484</v>
      </c>
      <c r="L10" s="63">
        <v>2097.2013350000002</v>
      </c>
      <c r="M10" s="63">
        <v>1577.7318110000001</v>
      </c>
      <c r="N10" s="63">
        <v>2593.6069750000001</v>
      </c>
      <c r="O10" s="186" t="s">
        <v>449</v>
      </c>
    </row>
    <row r="11" spans="1:19" ht="18" customHeight="1">
      <c r="A11" s="67" t="s">
        <v>117</v>
      </c>
      <c r="B11" s="63">
        <v>10052.906627</v>
      </c>
      <c r="C11" s="63">
        <v>9598.8033799999994</v>
      </c>
      <c r="D11" s="63">
        <v>9081.7491640000007</v>
      </c>
      <c r="E11" s="63">
        <v>10220.963737</v>
      </c>
      <c r="F11" s="63">
        <v>3155.6381660000002</v>
      </c>
      <c r="G11" s="63">
        <v>2388.8417610000001</v>
      </c>
      <c r="H11" s="63">
        <v>1835.7634009999999</v>
      </c>
      <c r="I11" s="63">
        <v>2840.720409</v>
      </c>
      <c r="J11" s="63">
        <v>11471.697855</v>
      </c>
      <c r="K11" s="63">
        <v>3128.403014</v>
      </c>
      <c r="L11" s="63">
        <v>3143.2052359999998</v>
      </c>
      <c r="M11" s="63">
        <v>2627.095926</v>
      </c>
      <c r="N11" s="63">
        <v>2572.9936790000002</v>
      </c>
      <c r="O11" s="186" t="s">
        <v>447</v>
      </c>
    </row>
    <row r="12" spans="1:19" ht="18" customHeight="1">
      <c r="A12" s="67" t="s">
        <v>216</v>
      </c>
      <c r="B12" s="63">
        <v>13666.786645</v>
      </c>
      <c r="C12" s="63">
        <v>18515.531049000001</v>
      </c>
      <c r="D12" s="63">
        <v>21691.129004999999</v>
      </c>
      <c r="E12" s="63">
        <v>16949.823707</v>
      </c>
      <c r="F12" s="63">
        <v>4183.4419310000003</v>
      </c>
      <c r="G12" s="63">
        <v>5304.5730800000001</v>
      </c>
      <c r="H12" s="63">
        <v>3630.3979140000001</v>
      </c>
      <c r="I12" s="63">
        <v>3831.4107819999999</v>
      </c>
      <c r="J12" s="63">
        <v>13019.150086</v>
      </c>
      <c r="K12" s="63">
        <v>3190.2071879999999</v>
      </c>
      <c r="L12" s="63">
        <v>4437.9400109999997</v>
      </c>
      <c r="M12" s="63">
        <v>2959.5012809999998</v>
      </c>
      <c r="N12" s="63">
        <v>2431.5016059999998</v>
      </c>
      <c r="O12" s="186" t="s">
        <v>445</v>
      </c>
    </row>
    <row r="13" spans="1:19" ht="18" customHeight="1">
      <c r="A13" s="67" t="s">
        <v>121</v>
      </c>
      <c r="B13" s="63">
        <v>4473.422767</v>
      </c>
      <c r="C13" s="63">
        <v>4746.6229839999996</v>
      </c>
      <c r="D13" s="63">
        <v>4836.6598139999996</v>
      </c>
      <c r="E13" s="63">
        <v>5549.777634</v>
      </c>
      <c r="F13" s="63">
        <v>1041.427443</v>
      </c>
      <c r="G13" s="63">
        <v>811.53898600000002</v>
      </c>
      <c r="H13" s="63">
        <v>2439.7888899999998</v>
      </c>
      <c r="I13" s="63">
        <v>1257.0223149999999</v>
      </c>
      <c r="J13" s="63">
        <v>6272.8902619999999</v>
      </c>
      <c r="K13" s="63">
        <v>1178.7628319999999</v>
      </c>
      <c r="L13" s="63">
        <v>2647.2998659999998</v>
      </c>
      <c r="M13" s="63">
        <v>925.75700200000006</v>
      </c>
      <c r="N13" s="63">
        <v>1521.0705620000001</v>
      </c>
      <c r="O13" s="186" t="s">
        <v>448</v>
      </c>
    </row>
    <row r="14" spans="1:19" ht="18" customHeight="1">
      <c r="A14" s="67" t="s">
        <v>221</v>
      </c>
      <c r="B14" s="63">
        <v>3193.7827779999998</v>
      </c>
      <c r="C14" s="63">
        <v>2655.258996</v>
      </c>
      <c r="D14" s="63">
        <v>2388.0681730000001</v>
      </c>
      <c r="E14" s="63">
        <v>2981.9171940000001</v>
      </c>
      <c r="F14" s="63">
        <v>575.848207</v>
      </c>
      <c r="G14" s="63">
        <v>713.85379499999999</v>
      </c>
      <c r="H14" s="63">
        <v>802.13150399999995</v>
      </c>
      <c r="I14" s="63">
        <v>890.08368800000005</v>
      </c>
      <c r="J14" s="63">
        <v>4849.4436029999997</v>
      </c>
      <c r="K14" s="63">
        <v>873.41347399999995</v>
      </c>
      <c r="L14" s="63">
        <v>1441.261205</v>
      </c>
      <c r="M14" s="63">
        <v>1089.284772</v>
      </c>
      <c r="N14" s="63">
        <v>1445.484152</v>
      </c>
      <c r="O14" s="186" t="s">
        <v>451</v>
      </c>
    </row>
    <row r="15" spans="1:19" ht="18" customHeight="1">
      <c r="A15" s="67" t="s">
        <v>118</v>
      </c>
      <c r="B15" s="63">
        <v>8431.1685710000002</v>
      </c>
      <c r="C15" s="63">
        <v>8116.9833319999998</v>
      </c>
      <c r="D15" s="63">
        <v>6278.4223060000004</v>
      </c>
      <c r="E15" s="63">
        <v>6004.7821320000003</v>
      </c>
      <c r="F15" s="63">
        <v>1426.7020050000001</v>
      </c>
      <c r="G15" s="63">
        <v>1187.2684320000001</v>
      </c>
      <c r="H15" s="63">
        <v>1406.281612</v>
      </c>
      <c r="I15" s="63">
        <v>1984.5300830000001</v>
      </c>
      <c r="J15" s="63">
        <v>5344.3681880000004</v>
      </c>
      <c r="K15" s="63">
        <v>1487.163202</v>
      </c>
      <c r="L15" s="63">
        <v>1038.196561</v>
      </c>
      <c r="M15" s="63">
        <v>1428.173706</v>
      </c>
      <c r="N15" s="63">
        <v>1390.834719</v>
      </c>
      <c r="O15" s="186" t="s">
        <v>453</v>
      </c>
    </row>
    <row r="16" spans="1:19" ht="18" customHeight="1">
      <c r="A16" s="67" t="s">
        <v>123</v>
      </c>
      <c r="B16" s="63">
        <v>2763.4615819999999</v>
      </c>
      <c r="C16" s="63">
        <v>2829.1453160000001</v>
      </c>
      <c r="D16" s="63">
        <v>3023.8774079999998</v>
      </c>
      <c r="E16" s="63">
        <v>3508.853693</v>
      </c>
      <c r="F16" s="63">
        <v>716.265353</v>
      </c>
      <c r="G16" s="63">
        <v>896.53248699999995</v>
      </c>
      <c r="H16" s="63">
        <v>811.58333500000003</v>
      </c>
      <c r="I16" s="63">
        <v>1084.472518</v>
      </c>
      <c r="J16" s="63">
        <v>5499.1806909999996</v>
      </c>
      <c r="K16" s="63">
        <v>1509.0435070000001</v>
      </c>
      <c r="L16" s="63">
        <v>1496.3295869999999</v>
      </c>
      <c r="M16" s="63">
        <v>1298.9219430000001</v>
      </c>
      <c r="N16" s="63">
        <v>1194.8856539999999</v>
      </c>
      <c r="O16" s="186" t="s">
        <v>450</v>
      </c>
      <c r="P16" s="186"/>
    </row>
    <row r="17" spans="1:16" ht="18" customHeight="1">
      <c r="A17" s="67" t="s">
        <v>772</v>
      </c>
      <c r="B17" s="63">
        <v>4160.3405720000001</v>
      </c>
      <c r="C17" s="63">
        <v>4791.6048810000002</v>
      </c>
      <c r="D17" s="63">
        <v>4950.8422639999999</v>
      </c>
      <c r="E17" s="63">
        <v>4309.8744539999998</v>
      </c>
      <c r="F17" s="63">
        <v>1220.3215339999999</v>
      </c>
      <c r="G17" s="63">
        <v>853.17182100000002</v>
      </c>
      <c r="H17" s="63">
        <v>1268.2905290000001</v>
      </c>
      <c r="I17" s="63">
        <v>968.09056999999996</v>
      </c>
      <c r="J17" s="63">
        <v>2765.1449720000001</v>
      </c>
      <c r="K17" s="63">
        <v>733.35709699999995</v>
      </c>
      <c r="L17" s="63">
        <v>665.51288999999997</v>
      </c>
      <c r="M17" s="63">
        <v>721.90303200000005</v>
      </c>
      <c r="N17" s="63">
        <v>644.37195299999996</v>
      </c>
      <c r="O17" s="186" t="s">
        <v>773</v>
      </c>
    </row>
    <row r="18" spans="1:16" ht="18" customHeight="1">
      <c r="A18" s="67" t="s">
        <v>197</v>
      </c>
      <c r="B18" s="63">
        <v>2388.3753120000001</v>
      </c>
      <c r="C18" s="63">
        <v>1402.5220119999999</v>
      </c>
      <c r="D18" s="63">
        <v>2030.3388749999999</v>
      </c>
      <c r="E18" s="63">
        <v>1451.2625439999999</v>
      </c>
      <c r="F18" s="63">
        <v>254.66573</v>
      </c>
      <c r="G18" s="63">
        <v>417.32674900000001</v>
      </c>
      <c r="H18" s="63">
        <v>374.67147</v>
      </c>
      <c r="I18" s="63">
        <v>404.59859499999999</v>
      </c>
      <c r="J18" s="63">
        <v>1894.7985140000001</v>
      </c>
      <c r="K18" s="63">
        <v>490.71443399999998</v>
      </c>
      <c r="L18" s="63">
        <v>336.46890100000002</v>
      </c>
      <c r="M18" s="63">
        <v>433.71052500000002</v>
      </c>
      <c r="N18" s="63">
        <v>633.90465400000005</v>
      </c>
      <c r="O18" s="186" t="s">
        <v>454</v>
      </c>
    </row>
    <row r="19" spans="1:16" ht="18" customHeight="1">
      <c r="A19" s="67" t="s">
        <v>76</v>
      </c>
      <c r="B19" s="63">
        <v>42536.146635999998</v>
      </c>
      <c r="C19" s="63">
        <v>48506.035383000002</v>
      </c>
      <c r="D19" s="63">
        <v>45265.805224000003</v>
      </c>
      <c r="E19" s="63">
        <v>43794.726393999998</v>
      </c>
      <c r="F19" s="63">
        <v>14399.676197000001</v>
      </c>
      <c r="G19" s="63">
        <v>10747.538887000001</v>
      </c>
      <c r="H19" s="63">
        <v>9342.8807649999999</v>
      </c>
      <c r="I19" s="63">
        <v>9304.630545</v>
      </c>
      <c r="J19" s="63">
        <v>41434.143287999999</v>
      </c>
      <c r="K19" s="63">
        <v>9281.4351260000003</v>
      </c>
      <c r="L19" s="63">
        <v>9870.824181</v>
      </c>
      <c r="M19" s="63">
        <v>12790.357104999999</v>
      </c>
      <c r="N19" s="63">
        <v>9491.5268759999999</v>
      </c>
      <c r="O19" s="186" t="s">
        <v>392</v>
      </c>
      <c r="P19" s="63"/>
    </row>
    <row r="20" spans="1:16" ht="18" customHeight="1">
      <c r="A20" s="69" t="s">
        <v>122</v>
      </c>
      <c r="B20" s="60">
        <v>108015.61467700001</v>
      </c>
      <c r="C20" s="60">
        <v>119339.498563</v>
      </c>
      <c r="D20" s="60">
        <v>117822.000294</v>
      </c>
      <c r="E20" s="60">
        <v>112122.74616899999</v>
      </c>
      <c r="F20" s="60">
        <v>31037.442975000002</v>
      </c>
      <c r="G20" s="60">
        <v>27388.938579000001</v>
      </c>
      <c r="H20" s="60">
        <v>26157.371706000005</v>
      </c>
      <c r="I20" s="60">
        <v>27538.992909000001</v>
      </c>
      <c r="J20" s="60">
        <v>112869.97258799998</v>
      </c>
      <c r="K20" s="60">
        <v>26220.308659000002</v>
      </c>
      <c r="L20" s="60">
        <v>30355.813013000003</v>
      </c>
      <c r="M20" s="60">
        <v>28848.652707000001</v>
      </c>
      <c r="N20" s="60">
        <v>27445.198209000002</v>
      </c>
      <c r="O20" s="182" t="s">
        <v>434</v>
      </c>
      <c r="P20" s="60"/>
    </row>
    <row r="21" spans="1:16" s="61" customFormat="1" ht="18" customHeight="1">
      <c r="A21" s="388" t="s">
        <v>82</v>
      </c>
      <c r="B21" s="63"/>
      <c r="C21" s="63"/>
      <c r="D21" s="63"/>
      <c r="E21" s="63"/>
      <c r="F21" s="50"/>
      <c r="G21" s="50"/>
      <c r="H21" s="50"/>
      <c r="I21" s="50"/>
      <c r="J21" s="50"/>
      <c r="K21" s="50"/>
      <c r="L21" s="50"/>
      <c r="M21" s="50"/>
      <c r="N21" s="50"/>
      <c r="O21" s="183" t="s">
        <v>409</v>
      </c>
      <c r="P21" s="50"/>
    </row>
    <row r="22" spans="1:16" ht="18" customHeight="1">
      <c r="A22" s="67" t="s">
        <v>116</v>
      </c>
      <c r="B22" s="63">
        <v>5259.5334869999997</v>
      </c>
      <c r="C22" s="63">
        <v>24996.464929999998</v>
      </c>
      <c r="D22" s="63">
        <v>18011.281668</v>
      </c>
      <c r="E22" s="63">
        <v>17435.881498999999</v>
      </c>
      <c r="F22" s="63">
        <v>4985.4303019999998</v>
      </c>
      <c r="G22" s="63">
        <v>4052.6040109999999</v>
      </c>
      <c r="H22" s="63">
        <v>3848.6907350000001</v>
      </c>
      <c r="I22" s="63">
        <v>4549.1564509999998</v>
      </c>
      <c r="J22" s="63">
        <v>27931.164489999999</v>
      </c>
      <c r="K22" s="63">
        <v>4905.4251949999998</v>
      </c>
      <c r="L22" s="63">
        <v>8834.4078499999996</v>
      </c>
      <c r="M22" s="63">
        <v>7794.5648810000002</v>
      </c>
      <c r="N22" s="63">
        <v>6396.7665639999996</v>
      </c>
      <c r="O22" s="186" t="s">
        <v>446</v>
      </c>
    </row>
    <row r="23" spans="1:16" ht="18" customHeight="1">
      <c r="A23" s="67" t="s">
        <v>774</v>
      </c>
      <c r="B23" s="63">
        <v>9.5263799999999996</v>
      </c>
      <c r="C23" s="63">
        <v>6665.5150309999999</v>
      </c>
      <c r="D23" s="63">
        <v>13348.781723</v>
      </c>
      <c r="E23" s="63">
        <v>7336.7769639999997</v>
      </c>
      <c r="F23" s="63">
        <v>1369.404706</v>
      </c>
      <c r="G23" s="63">
        <v>2511.6067309999999</v>
      </c>
      <c r="H23" s="63">
        <v>1614.584419</v>
      </c>
      <c r="I23" s="63">
        <v>1841.181108</v>
      </c>
      <c r="J23" s="63">
        <v>5449.6164980000003</v>
      </c>
      <c r="K23" s="63">
        <v>2573.9791829999999</v>
      </c>
      <c r="L23" s="63">
        <v>1379.9572519999999</v>
      </c>
      <c r="M23" s="63">
        <v>145.83826500000001</v>
      </c>
      <c r="N23" s="63">
        <v>1349.8417979999999</v>
      </c>
      <c r="O23" s="186" t="s">
        <v>775</v>
      </c>
    </row>
    <row r="24" spans="1:16" ht="18" customHeight="1">
      <c r="A24" s="67" t="s">
        <v>216</v>
      </c>
      <c r="B24" s="63">
        <v>289.32297399999999</v>
      </c>
      <c r="C24" s="63">
        <v>388.41172599999999</v>
      </c>
      <c r="D24" s="63">
        <v>767.65868799999998</v>
      </c>
      <c r="E24" s="63">
        <v>2384.614826</v>
      </c>
      <c r="F24" s="63">
        <v>394.50734499999999</v>
      </c>
      <c r="G24" s="63">
        <v>563.37827800000002</v>
      </c>
      <c r="H24" s="63">
        <v>526.85469899999998</v>
      </c>
      <c r="I24" s="63">
        <v>899.874504</v>
      </c>
      <c r="J24" s="63">
        <v>2906.558117</v>
      </c>
      <c r="K24" s="63">
        <v>434.20738699999998</v>
      </c>
      <c r="L24" s="63">
        <v>382.15482500000002</v>
      </c>
      <c r="M24" s="63">
        <v>827.48603800000001</v>
      </c>
      <c r="N24" s="63">
        <v>1262.709867</v>
      </c>
      <c r="O24" s="186" t="s">
        <v>445</v>
      </c>
    </row>
    <row r="25" spans="1:16" ht="18" customHeight="1">
      <c r="A25" s="67" t="s">
        <v>120</v>
      </c>
      <c r="B25" s="63">
        <v>2631.547982</v>
      </c>
      <c r="C25" s="63">
        <v>2649.4485220000001</v>
      </c>
      <c r="D25" s="63">
        <v>5180.3401889999996</v>
      </c>
      <c r="E25" s="63">
        <v>4129.1676799999996</v>
      </c>
      <c r="F25" s="63">
        <v>1248.8787110000001</v>
      </c>
      <c r="G25" s="63">
        <v>897.150803</v>
      </c>
      <c r="H25" s="63">
        <v>1027.6395230000001</v>
      </c>
      <c r="I25" s="63">
        <v>955.49864300000002</v>
      </c>
      <c r="J25" s="63">
        <v>3528.537605</v>
      </c>
      <c r="K25" s="63">
        <v>1061.5380170000001</v>
      </c>
      <c r="L25" s="63">
        <v>427.27703600000001</v>
      </c>
      <c r="M25" s="63">
        <v>1042.8883599999999</v>
      </c>
      <c r="N25" s="63">
        <v>996.83419200000003</v>
      </c>
      <c r="O25" s="186" t="s">
        <v>449</v>
      </c>
    </row>
    <row r="26" spans="1:16" ht="18" customHeight="1">
      <c r="A26" s="67" t="s">
        <v>124</v>
      </c>
      <c r="B26" s="63">
        <v>559.16925500000002</v>
      </c>
      <c r="C26" s="63">
        <v>4424.1499309999999</v>
      </c>
      <c r="D26" s="63">
        <v>4419.6194210000003</v>
      </c>
      <c r="E26" s="63">
        <v>4070.75398</v>
      </c>
      <c r="F26" s="63">
        <v>1179.2760800000001</v>
      </c>
      <c r="G26" s="63">
        <v>931.14758099999995</v>
      </c>
      <c r="H26" s="63">
        <v>960.34391300000004</v>
      </c>
      <c r="I26" s="63">
        <v>999.98640599999999</v>
      </c>
      <c r="J26" s="63">
        <v>4565.1799170000004</v>
      </c>
      <c r="K26" s="63">
        <v>978.85938899999996</v>
      </c>
      <c r="L26" s="63">
        <v>1607.4079750000001</v>
      </c>
      <c r="M26" s="63">
        <v>1062.409081</v>
      </c>
      <c r="N26" s="63">
        <v>916.50347199999999</v>
      </c>
      <c r="O26" s="186" t="s">
        <v>456</v>
      </c>
    </row>
    <row r="27" spans="1:16" ht="18" customHeight="1">
      <c r="A27" s="67" t="s">
        <v>217</v>
      </c>
      <c r="B27" s="63">
        <v>336.89914299999998</v>
      </c>
      <c r="C27" s="63">
        <v>1804.1121929999999</v>
      </c>
      <c r="D27" s="63">
        <v>1642.0306989999999</v>
      </c>
      <c r="E27" s="63">
        <v>1830.4510929999999</v>
      </c>
      <c r="F27" s="63">
        <v>422.00947400000001</v>
      </c>
      <c r="G27" s="63">
        <v>436.445359</v>
      </c>
      <c r="H27" s="63">
        <v>418.966297</v>
      </c>
      <c r="I27" s="63">
        <v>553.02996299999995</v>
      </c>
      <c r="J27" s="63">
        <v>2991.0195130000002</v>
      </c>
      <c r="K27" s="63">
        <v>596.25088400000004</v>
      </c>
      <c r="L27" s="63">
        <v>849.32005200000003</v>
      </c>
      <c r="M27" s="63">
        <v>702.18113800000003</v>
      </c>
      <c r="N27" s="63">
        <v>843.26743899999997</v>
      </c>
      <c r="O27" s="186" t="s">
        <v>457</v>
      </c>
    </row>
    <row r="28" spans="1:16" ht="18" customHeight="1">
      <c r="A28" s="67" t="s">
        <v>123</v>
      </c>
      <c r="B28" s="63">
        <v>1454.8593350000001</v>
      </c>
      <c r="C28" s="63">
        <v>987.49995999999999</v>
      </c>
      <c r="D28" s="63">
        <v>2642.2805669999998</v>
      </c>
      <c r="E28" s="63">
        <v>1777.4618330000001</v>
      </c>
      <c r="F28" s="63">
        <v>376.44036299999999</v>
      </c>
      <c r="G28" s="63">
        <v>447.50412499999999</v>
      </c>
      <c r="H28" s="63">
        <v>410.77619800000002</v>
      </c>
      <c r="I28" s="63">
        <v>542.74114699999996</v>
      </c>
      <c r="J28" s="63">
        <v>2474.6889919999999</v>
      </c>
      <c r="K28" s="63">
        <v>589.83971099999997</v>
      </c>
      <c r="L28" s="63">
        <v>621.21583799999996</v>
      </c>
      <c r="M28" s="63">
        <v>674.14164300000004</v>
      </c>
      <c r="N28" s="63">
        <v>589.49180000000001</v>
      </c>
      <c r="O28" s="186" t="s">
        <v>450</v>
      </c>
      <c r="P28" s="186"/>
    </row>
    <row r="29" spans="1:16" ht="18" customHeight="1">
      <c r="A29" s="67" t="s">
        <v>197</v>
      </c>
      <c r="B29" s="63">
        <v>868.22377500000005</v>
      </c>
      <c r="C29" s="63">
        <v>1468.5996070000001</v>
      </c>
      <c r="D29" s="63">
        <v>1592.6560400000001</v>
      </c>
      <c r="E29" s="63">
        <v>1602.4465560000001</v>
      </c>
      <c r="F29" s="63">
        <v>390.05648300000001</v>
      </c>
      <c r="G29" s="63">
        <v>420.71766300000002</v>
      </c>
      <c r="H29" s="63">
        <v>376.846295</v>
      </c>
      <c r="I29" s="63">
        <v>414.82611500000002</v>
      </c>
      <c r="J29" s="63">
        <v>1950.436426</v>
      </c>
      <c r="K29" s="63">
        <v>458.57177200000001</v>
      </c>
      <c r="L29" s="63">
        <v>525.297865</v>
      </c>
      <c r="M29" s="63">
        <v>528.34385299999997</v>
      </c>
      <c r="N29" s="63">
        <v>438.222936</v>
      </c>
      <c r="O29" s="186" t="s">
        <v>454</v>
      </c>
    </row>
    <row r="30" spans="1:16" ht="18" customHeight="1">
      <c r="A30" s="67" t="s">
        <v>226</v>
      </c>
      <c r="B30" s="63">
        <v>359.328171</v>
      </c>
      <c r="C30" s="63">
        <v>1684.2673359999999</v>
      </c>
      <c r="D30" s="63">
        <v>1437.095073</v>
      </c>
      <c r="E30" s="63">
        <v>1390.384268</v>
      </c>
      <c r="F30" s="63">
        <v>333.51000499999998</v>
      </c>
      <c r="G30" s="63">
        <v>318.86458099999999</v>
      </c>
      <c r="H30" s="63">
        <v>350.43116300000003</v>
      </c>
      <c r="I30" s="63">
        <v>387.57851900000003</v>
      </c>
      <c r="J30" s="63">
        <v>1733.7724270000001</v>
      </c>
      <c r="K30" s="63">
        <v>394.98154699999998</v>
      </c>
      <c r="L30" s="63">
        <v>556.68093999999996</v>
      </c>
      <c r="M30" s="63">
        <v>398.375249</v>
      </c>
      <c r="N30" s="63">
        <v>383.734691</v>
      </c>
      <c r="O30" s="186" t="s">
        <v>458</v>
      </c>
    </row>
    <row r="31" spans="1:16" ht="18" customHeight="1">
      <c r="A31" s="67" t="s">
        <v>218</v>
      </c>
      <c r="B31" s="63">
        <v>434.457335</v>
      </c>
      <c r="C31" s="63">
        <v>249.32175000000001</v>
      </c>
      <c r="D31" s="63">
        <v>523.139005</v>
      </c>
      <c r="E31" s="63">
        <v>1014.681117</v>
      </c>
      <c r="F31" s="63">
        <v>185.15001799999999</v>
      </c>
      <c r="G31" s="63">
        <v>240.05271300000001</v>
      </c>
      <c r="H31" s="63">
        <v>229.595854</v>
      </c>
      <c r="I31" s="63">
        <v>359.88253200000003</v>
      </c>
      <c r="J31" s="63">
        <v>1216.9736869999999</v>
      </c>
      <c r="K31" s="63">
        <v>191.84230199999999</v>
      </c>
      <c r="L31" s="63">
        <v>248.444085</v>
      </c>
      <c r="M31" s="63">
        <v>425.26764400000002</v>
      </c>
      <c r="N31" s="63">
        <v>351.41965599999997</v>
      </c>
      <c r="O31" s="186" t="s">
        <v>455</v>
      </c>
      <c r="P31" s="186"/>
    </row>
    <row r="32" spans="1:16" ht="18" customHeight="1">
      <c r="A32" s="67" t="s">
        <v>76</v>
      </c>
      <c r="B32" s="63">
        <v>6710.8377030000001</v>
      </c>
      <c r="C32" s="63">
        <v>15710.069315000001</v>
      </c>
      <c r="D32" s="63">
        <v>19590.435605999999</v>
      </c>
      <c r="E32" s="63">
        <v>14707.754359</v>
      </c>
      <c r="F32" s="63">
        <v>5340.1019319999996</v>
      </c>
      <c r="G32" s="63">
        <v>4385.723223</v>
      </c>
      <c r="H32" s="63">
        <v>2524.4313980000002</v>
      </c>
      <c r="I32" s="63">
        <v>2457.4978059999999</v>
      </c>
      <c r="J32" s="63">
        <v>9677.1123279999993</v>
      </c>
      <c r="K32" s="63">
        <v>2290.186279</v>
      </c>
      <c r="L32" s="63">
        <v>2264.2781669999999</v>
      </c>
      <c r="M32" s="63">
        <v>2786.4112409999998</v>
      </c>
      <c r="N32" s="63">
        <v>2336.236641</v>
      </c>
      <c r="O32" s="186" t="s">
        <v>392</v>
      </c>
      <c r="P32" s="63"/>
    </row>
    <row r="33" spans="1:16" s="57" customFormat="1" ht="18" customHeight="1">
      <c r="A33" s="69" t="s">
        <v>106</v>
      </c>
      <c r="B33" s="60">
        <v>18913.705539999999</v>
      </c>
      <c r="C33" s="60">
        <v>61027.860301000001</v>
      </c>
      <c r="D33" s="60">
        <v>69155.318679000004</v>
      </c>
      <c r="E33" s="60">
        <v>57680.37417499999</v>
      </c>
      <c r="F33" s="60">
        <v>16224.765419000001</v>
      </c>
      <c r="G33" s="60">
        <v>15205.195067999997</v>
      </c>
      <c r="H33" s="60">
        <v>12289.160493999998</v>
      </c>
      <c r="I33" s="60">
        <v>13961.253193999999</v>
      </c>
      <c r="J33" s="60">
        <v>64425.06</v>
      </c>
      <c r="K33" s="60">
        <v>14475.681665999997</v>
      </c>
      <c r="L33" s="60">
        <v>17696.441884999997</v>
      </c>
      <c r="M33" s="60">
        <v>16387.907393000001</v>
      </c>
      <c r="N33" s="60">
        <v>15865.029055999998</v>
      </c>
      <c r="O33" s="182" t="s">
        <v>443</v>
      </c>
      <c r="P33" s="60"/>
    </row>
    <row r="34" spans="1:16" s="61" customFormat="1" ht="18" customHeight="1">
      <c r="A34" s="388" t="s">
        <v>83</v>
      </c>
      <c r="B34" s="388"/>
      <c r="C34" s="388"/>
      <c r="D34" s="388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183" t="s">
        <v>410</v>
      </c>
      <c r="P34" s="50"/>
    </row>
    <row r="35" spans="1:16" ht="18" customHeight="1">
      <c r="A35" s="67" t="s">
        <v>116</v>
      </c>
      <c r="B35" s="63">
        <v>5605.3426419999996</v>
      </c>
      <c r="C35" s="63">
        <v>26871.809837000001</v>
      </c>
      <c r="D35" s="63">
        <v>20168.032357</v>
      </c>
      <c r="E35" s="63">
        <v>16714.009297000001</v>
      </c>
      <c r="F35" s="63">
        <v>4550.5330970000005</v>
      </c>
      <c r="G35" s="63">
        <v>4081.0388370000001</v>
      </c>
      <c r="H35" s="63">
        <v>3838.9303460000001</v>
      </c>
      <c r="I35" s="63">
        <v>4243.5070169999999</v>
      </c>
      <c r="J35" s="63">
        <v>15316.962958</v>
      </c>
      <c r="K35" s="63">
        <v>3132.2287550000001</v>
      </c>
      <c r="L35" s="63">
        <v>4855.4291219999996</v>
      </c>
      <c r="M35" s="63">
        <v>3530.3593989999999</v>
      </c>
      <c r="N35" s="63">
        <v>3798.945682</v>
      </c>
      <c r="O35" s="186" t="s">
        <v>446</v>
      </c>
    </row>
    <row r="36" spans="1:16" ht="18" customHeight="1">
      <c r="A36" s="67" t="s">
        <v>124</v>
      </c>
      <c r="B36" s="63">
        <v>2230.2923930000002</v>
      </c>
      <c r="C36" s="63">
        <v>6390.9209350000001</v>
      </c>
      <c r="D36" s="63">
        <v>5724.3313360000002</v>
      </c>
      <c r="E36" s="63">
        <v>6976.4126370000004</v>
      </c>
      <c r="F36" s="63">
        <v>1529.4736640000001</v>
      </c>
      <c r="G36" s="63">
        <v>1641.426802</v>
      </c>
      <c r="H36" s="63">
        <v>1767.626526</v>
      </c>
      <c r="I36" s="63">
        <v>2037.8856450000001</v>
      </c>
      <c r="J36" s="63">
        <v>6644.0147619999998</v>
      </c>
      <c r="K36" s="63">
        <v>1508.593325</v>
      </c>
      <c r="L36" s="63">
        <v>2105.1335210000002</v>
      </c>
      <c r="M36" s="63">
        <v>1486.7055700000001</v>
      </c>
      <c r="N36" s="63">
        <v>1543.5823459999999</v>
      </c>
      <c r="O36" s="186" t="s">
        <v>456</v>
      </c>
    </row>
    <row r="37" spans="1:16" ht="18" customHeight="1">
      <c r="A37" s="67" t="s">
        <v>217</v>
      </c>
      <c r="B37" s="63">
        <v>2754.4849210000002</v>
      </c>
      <c r="C37" s="63">
        <v>4546.256198</v>
      </c>
      <c r="D37" s="63">
        <v>3911.9560379999998</v>
      </c>
      <c r="E37" s="63">
        <v>4085.635714</v>
      </c>
      <c r="F37" s="63">
        <v>922.88637100000005</v>
      </c>
      <c r="G37" s="63">
        <v>896.36970099999996</v>
      </c>
      <c r="H37" s="63">
        <v>1047.9340420000001</v>
      </c>
      <c r="I37" s="63">
        <v>1218.4456</v>
      </c>
      <c r="J37" s="63">
        <v>4454.9543389999999</v>
      </c>
      <c r="K37" s="63">
        <v>1144.7663540000001</v>
      </c>
      <c r="L37" s="63">
        <v>1182.352877</v>
      </c>
      <c r="M37" s="63">
        <v>1100.7111789999999</v>
      </c>
      <c r="N37" s="63">
        <v>1027.1239290000001</v>
      </c>
      <c r="O37" s="186" t="s">
        <v>457</v>
      </c>
    </row>
    <row r="38" spans="1:16" ht="18" customHeight="1">
      <c r="A38" s="67" t="s">
        <v>120</v>
      </c>
      <c r="B38" s="63">
        <v>210.044421</v>
      </c>
      <c r="C38" s="63">
        <v>252.90693200000001</v>
      </c>
      <c r="D38" s="63">
        <v>2152.2703299999998</v>
      </c>
      <c r="E38" s="63">
        <v>3443.9589860000001</v>
      </c>
      <c r="F38" s="63">
        <v>850.15967799999999</v>
      </c>
      <c r="G38" s="63">
        <v>520.60098700000003</v>
      </c>
      <c r="H38" s="63">
        <v>812.11676899999998</v>
      </c>
      <c r="I38" s="63">
        <v>1261.0815520000001</v>
      </c>
      <c r="J38" s="63">
        <v>2736.7917560000001</v>
      </c>
      <c r="K38" s="63">
        <v>697.77062000000001</v>
      </c>
      <c r="L38" s="63">
        <v>749.995992</v>
      </c>
      <c r="M38" s="63">
        <v>460.05670700000002</v>
      </c>
      <c r="N38" s="63">
        <v>828.96843699999999</v>
      </c>
      <c r="O38" s="186" t="s">
        <v>449</v>
      </c>
    </row>
    <row r="39" spans="1:16" ht="18" customHeight="1">
      <c r="A39" s="67" t="s">
        <v>118</v>
      </c>
      <c r="B39" s="63">
        <v>384.24081899999999</v>
      </c>
      <c r="C39" s="63">
        <v>276.97251999999997</v>
      </c>
      <c r="D39" s="63">
        <v>284.28212300000001</v>
      </c>
      <c r="E39" s="72">
        <v>1005.729838</v>
      </c>
      <c r="F39" s="63">
        <v>210.37592699999999</v>
      </c>
      <c r="G39" s="63">
        <v>94.253547999999995</v>
      </c>
      <c r="H39" s="72">
        <v>559.25856199999998</v>
      </c>
      <c r="I39" s="72">
        <v>141.841801</v>
      </c>
      <c r="J39" s="72">
        <v>1944.4340709999999</v>
      </c>
      <c r="K39" s="63">
        <v>26.568071</v>
      </c>
      <c r="L39" s="63">
        <v>1429.7049950000001</v>
      </c>
      <c r="M39" s="72">
        <v>58.232799</v>
      </c>
      <c r="N39" s="72">
        <v>429.92820599999999</v>
      </c>
      <c r="O39" s="186" t="s">
        <v>453</v>
      </c>
      <c r="P39" s="186"/>
    </row>
    <row r="40" spans="1:16" ht="18" customHeight="1">
      <c r="A40" s="67" t="s">
        <v>197</v>
      </c>
      <c r="B40" s="63">
        <v>550.44431799999995</v>
      </c>
      <c r="C40" s="63">
        <v>1557.6248169999999</v>
      </c>
      <c r="D40" s="63">
        <v>1805.4630979999999</v>
      </c>
      <c r="E40" s="63">
        <v>1601.03052</v>
      </c>
      <c r="F40" s="63">
        <v>365.26391999999998</v>
      </c>
      <c r="G40" s="63">
        <v>328.90730300000001</v>
      </c>
      <c r="H40" s="63">
        <v>374.863113</v>
      </c>
      <c r="I40" s="63">
        <v>531.99618399999997</v>
      </c>
      <c r="J40" s="63">
        <v>1314.301749</v>
      </c>
      <c r="K40" s="63">
        <v>303.26930499999997</v>
      </c>
      <c r="L40" s="63">
        <v>403.725863</v>
      </c>
      <c r="M40" s="63">
        <v>309.90473300000002</v>
      </c>
      <c r="N40" s="63">
        <v>297.40184799999997</v>
      </c>
      <c r="O40" s="186" t="s">
        <v>454</v>
      </c>
    </row>
    <row r="41" spans="1:16" ht="18" customHeight="1">
      <c r="A41" s="67" t="s">
        <v>119</v>
      </c>
      <c r="B41" s="63">
        <v>421.13206200000002</v>
      </c>
      <c r="C41" s="63">
        <v>436.95477399999999</v>
      </c>
      <c r="D41" s="63">
        <v>2618.1504239999999</v>
      </c>
      <c r="E41" s="63">
        <v>926.21758699999998</v>
      </c>
      <c r="F41" s="63">
        <v>432.00590299999999</v>
      </c>
      <c r="G41" s="63">
        <v>190.84727699999999</v>
      </c>
      <c r="H41" s="63">
        <v>86.367593999999997</v>
      </c>
      <c r="I41" s="63">
        <v>216.996813</v>
      </c>
      <c r="J41" s="63">
        <v>881.31290100000001</v>
      </c>
      <c r="K41" s="63">
        <v>180.42725999999999</v>
      </c>
      <c r="L41" s="63">
        <v>346.47879999999998</v>
      </c>
      <c r="M41" s="63">
        <v>81.851094000000003</v>
      </c>
      <c r="N41" s="63">
        <v>272.555747</v>
      </c>
      <c r="O41" s="186" t="s">
        <v>452</v>
      </c>
    </row>
    <row r="42" spans="1:16" ht="18" customHeight="1">
      <c r="A42" s="67" t="s">
        <v>226</v>
      </c>
      <c r="B42" s="63">
        <v>362.89105000000001</v>
      </c>
      <c r="C42" s="63">
        <v>1985.424565</v>
      </c>
      <c r="D42" s="63">
        <v>1407.354644</v>
      </c>
      <c r="E42" s="63">
        <v>1302.763637</v>
      </c>
      <c r="F42" s="63">
        <v>333.39503500000001</v>
      </c>
      <c r="G42" s="63">
        <v>339.318018</v>
      </c>
      <c r="H42" s="63">
        <v>317.120159</v>
      </c>
      <c r="I42" s="63">
        <v>312.93042500000001</v>
      </c>
      <c r="J42" s="63">
        <v>1177.8416930000001</v>
      </c>
      <c r="K42" s="63">
        <v>260.47271000000001</v>
      </c>
      <c r="L42" s="63">
        <v>331.58673800000003</v>
      </c>
      <c r="M42" s="63">
        <v>330.30026700000002</v>
      </c>
      <c r="N42" s="63">
        <v>255.481978</v>
      </c>
      <c r="O42" s="186" t="s">
        <v>458</v>
      </c>
    </row>
    <row r="43" spans="1:16" ht="18" customHeight="1">
      <c r="A43" s="67" t="s">
        <v>776</v>
      </c>
      <c r="B43" s="63">
        <v>39.045771999999999</v>
      </c>
      <c r="C43" s="63">
        <v>1025.610864</v>
      </c>
      <c r="D43" s="63">
        <v>1094.191924</v>
      </c>
      <c r="E43" s="63">
        <v>664.90543100000002</v>
      </c>
      <c r="F43" s="63">
        <v>143.21207699999999</v>
      </c>
      <c r="G43" s="63">
        <v>187.40913399999999</v>
      </c>
      <c r="H43" s="63">
        <v>176.994394</v>
      </c>
      <c r="I43" s="63">
        <v>157.28982600000001</v>
      </c>
      <c r="J43" s="63">
        <v>1161.8065180000001</v>
      </c>
      <c r="K43" s="63">
        <v>224.47733400000001</v>
      </c>
      <c r="L43" s="63">
        <v>432.83295099999998</v>
      </c>
      <c r="M43" s="63">
        <v>258.71313199999997</v>
      </c>
      <c r="N43" s="63">
        <v>245.78310099999999</v>
      </c>
      <c r="O43" s="186" t="s">
        <v>777</v>
      </c>
      <c r="P43" s="186"/>
    </row>
    <row r="44" spans="1:16" ht="18" customHeight="1">
      <c r="A44" s="67" t="s">
        <v>218</v>
      </c>
      <c r="B44" s="63">
        <v>104.134395</v>
      </c>
      <c r="C44" s="63">
        <v>75.675201999999999</v>
      </c>
      <c r="D44" s="63">
        <v>140.02090699999999</v>
      </c>
      <c r="E44" s="63">
        <v>58.735698999999997</v>
      </c>
      <c r="F44" s="63">
        <v>10.378551</v>
      </c>
      <c r="G44" s="63">
        <v>4.9257470000000003</v>
      </c>
      <c r="H44" s="63">
        <v>25.023094</v>
      </c>
      <c r="I44" s="63">
        <v>18.408307000000001</v>
      </c>
      <c r="J44" s="63">
        <v>252.05716200000001</v>
      </c>
      <c r="K44" s="63">
        <v>4.1357749999999998</v>
      </c>
      <c r="L44" s="63">
        <v>3.7641490000000002</v>
      </c>
      <c r="M44" s="63">
        <v>13.971552000000001</v>
      </c>
      <c r="N44" s="63">
        <v>230.185686</v>
      </c>
      <c r="O44" s="186" t="s">
        <v>455</v>
      </c>
      <c r="P44" s="186"/>
    </row>
    <row r="45" spans="1:16" ht="18" customHeight="1">
      <c r="A45" s="67" t="s">
        <v>76</v>
      </c>
      <c r="B45" s="63">
        <v>12634.844069000001</v>
      </c>
      <c r="C45" s="63">
        <v>18270.100548999999</v>
      </c>
      <c r="D45" s="63">
        <v>20039.598990999999</v>
      </c>
      <c r="E45" s="63">
        <v>12019.27175</v>
      </c>
      <c r="F45" s="63">
        <v>5944.7936989999998</v>
      </c>
      <c r="G45" s="63">
        <v>2734.4789820000001</v>
      </c>
      <c r="H45" s="63">
        <v>1130.321199</v>
      </c>
      <c r="I45" s="63">
        <v>2209.67787</v>
      </c>
      <c r="J45" s="63">
        <v>12229.680882000001</v>
      </c>
      <c r="K45" s="63">
        <v>2041.0088450000001</v>
      </c>
      <c r="L45" s="63">
        <v>2378.270485</v>
      </c>
      <c r="M45" s="63">
        <v>3919.7341590000001</v>
      </c>
      <c r="N45" s="63">
        <v>3890.6673930000002</v>
      </c>
      <c r="O45" s="186" t="s">
        <v>392</v>
      </c>
      <c r="P45" s="63"/>
    </row>
    <row r="46" spans="1:16" s="57" customFormat="1" ht="18" customHeight="1">
      <c r="A46" s="73" t="s">
        <v>107</v>
      </c>
      <c r="B46" s="74">
        <v>25296.896862000001</v>
      </c>
      <c r="C46" s="74">
        <v>61690.257193000012</v>
      </c>
      <c r="D46" s="74">
        <v>59345.652171999995</v>
      </c>
      <c r="E46" s="74">
        <v>48798.671095999998</v>
      </c>
      <c r="F46" s="74">
        <v>15292.477922</v>
      </c>
      <c r="G46" s="74">
        <v>11019.576335999998</v>
      </c>
      <c r="H46" s="74">
        <v>10136.555797999999</v>
      </c>
      <c r="I46" s="74">
        <v>12350.061040000001</v>
      </c>
      <c r="J46" s="74">
        <v>48114.158790999994</v>
      </c>
      <c r="K46" s="74">
        <v>9523.7183540000005</v>
      </c>
      <c r="L46" s="74">
        <v>14219.275493000001</v>
      </c>
      <c r="M46" s="74">
        <v>11550.540590999999</v>
      </c>
      <c r="N46" s="74">
        <v>12820.624352999999</v>
      </c>
      <c r="O46" s="74" t="s">
        <v>437</v>
      </c>
      <c r="P46" s="56"/>
    </row>
    <row r="47" spans="1:16">
      <c r="A47" s="445" t="s">
        <v>84</v>
      </c>
      <c r="B47" s="445"/>
      <c r="C47" s="389"/>
      <c r="D47" s="389"/>
      <c r="E47" s="44"/>
      <c r="F47" s="44"/>
      <c r="K47" s="44"/>
      <c r="O47" s="181" t="s">
        <v>411</v>
      </c>
      <c r="P47" s="181"/>
    </row>
    <row r="48" spans="1:16" s="366" customFormat="1" ht="15" customHeight="1">
      <c r="A48" s="446" t="s">
        <v>788</v>
      </c>
      <c r="B48" s="446"/>
      <c r="C48" s="446"/>
      <c r="D48" s="446"/>
      <c r="J48" s="447" t="s">
        <v>789</v>
      </c>
      <c r="K48" s="447"/>
      <c r="L48" s="447"/>
      <c r="M48" s="447"/>
      <c r="N48" s="447"/>
      <c r="O48" s="447"/>
    </row>
    <row r="49" spans="1:15" s="366" customFormat="1" ht="15" customHeight="1">
      <c r="A49" s="390" t="s">
        <v>790</v>
      </c>
      <c r="B49" s="390"/>
      <c r="C49" s="390"/>
      <c r="D49" s="390"/>
      <c r="J49" s="391"/>
      <c r="K49" s="447" t="s">
        <v>791</v>
      </c>
      <c r="L49" s="447"/>
      <c r="M49" s="447"/>
      <c r="N49" s="447"/>
      <c r="O49" s="447"/>
    </row>
    <row r="91" spans="2:16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89"/>
      <c r="P91" s="83"/>
    </row>
    <row r="92" spans="2:16"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89"/>
      <c r="P92" s="83"/>
    </row>
    <row r="93" spans="2:16"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89"/>
      <c r="P93" s="83"/>
    </row>
    <row r="94" spans="2:16"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89"/>
      <c r="P94" s="83"/>
    </row>
    <row r="95" spans="2:16"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189"/>
      <c r="P95" s="83"/>
    </row>
    <row r="96" spans="2:16"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89"/>
      <c r="P96" s="83"/>
    </row>
    <row r="97" spans="2:16"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89"/>
      <c r="P97" s="83"/>
    </row>
    <row r="98" spans="2:16"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189"/>
      <c r="P98" s="83"/>
    </row>
    <row r="99" spans="2:16"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189"/>
      <c r="P99" s="83"/>
    </row>
    <row r="100" spans="2:16"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89"/>
      <c r="P100" s="83"/>
    </row>
    <row r="101" spans="2:16"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89"/>
      <c r="P101" s="83"/>
    </row>
    <row r="102" spans="2:16"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89"/>
      <c r="P102" s="83"/>
    </row>
    <row r="103" spans="2:16"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89"/>
      <c r="P103" s="83"/>
    </row>
    <row r="104" spans="2:16"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189"/>
      <c r="P104" s="83"/>
    </row>
    <row r="105" spans="2:16"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89"/>
      <c r="P105" s="83"/>
    </row>
    <row r="106" spans="2:16"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89"/>
      <c r="P106" s="83"/>
    </row>
    <row r="107" spans="2:16"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89"/>
      <c r="P107" s="83"/>
    </row>
    <row r="108" spans="2:16"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89"/>
      <c r="P108" s="83"/>
    </row>
    <row r="109" spans="2:16"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89"/>
      <c r="P109" s="83"/>
    </row>
    <row r="110" spans="2:16"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189"/>
      <c r="P110" s="83"/>
    </row>
    <row r="111" spans="2:16"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189"/>
      <c r="P111" s="83"/>
    </row>
    <row r="112" spans="2:16"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189"/>
      <c r="P112" s="83"/>
    </row>
    <row r="113" spans="2:16"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89"/>
      <c r="P113" s="83"/>
    </row>
    <row r="114" spans="2:16"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89"/>
      <c r="P114" s="83"/>
    </row>
    <row r="115" spans="2:16"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89"/>
      <c r="P115" s="83"/>
    </row>
    <row r="116" spans="2:16"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89"/>
      <c r="P116" s="83"/>
    </row>
    <row r="117" spans="2:16"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89"/>
      <c r="P117" s="83"/>
    </row>
    <row r="118" spans="2:16"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89"/>
      <c r="P118" s="83"/>
    </row>
    <row r="119" spans="2:16"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89"/>
      <c r="P119" s="83"/>
    </row>
    <row r="120" spans="2:16"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189"/>
      <c r="P120" s="83"/>
    </row>
    <row r="121" spans="2:16"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189"/>
      <c r="P121" s="83"/>
    </row>
    <row r="122" spans="2:16"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89"/>
      <c r="P122" s="83"/>
    </row>
    <row r="123" spans="2:16"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89"/>
      <c r="P123" s="83"/>
    </row>
    <row r="124" spans="2:16"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89"/>
      <c r="P124" s="83"/>
    </row>
    <row r="125" spans="2:16"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89"/>
      <c r="P125" s="83"/>
    </row>
    <row r="126" spans="2:16"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89"/>
      <c r="P126" s="83"/>
    </row>
    <row r="127" spans="2:16"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89"/>
      <c r="P127" s="83"/>
    </row>
    <row r="128" spans="2:16"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89"/>
      <c r="P128" s="83"/>
    </row>
    <row r="129" spans="2:16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189"/>
      <c r="P129" s="83"/>
    </row>
    <row r="130" spans="2:16"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89"/>
      <c r="P130" s="83"/>
    </row>
  </sheetData>
  <mergeCells count="16">
    <mergeCell ref="K49:O49"/>
    <mergeCell ref="A1:O1"/>
    <mergeCell ref="P1:S1"/>
    <mergeCell ref="A2:O2"/>
    <mergeCell ref="A5:A6"/>
    <mergeCell ref="B5:B6"/>
    <mergeCell ref="C5:C6"/>
    <mergeCell ref="D5:D6"/>
    <mergeCell ref="E5:E6"/>
    <mergeCell ref="F5:I5"/>
    <mergeCell ref="J5:J6"/>
    <mergeCell ref="K5:N5"/>
    <mergeCell ref="O5:O6"/>
    <mergeCell ref="A47:B47"/>
    <mergeCell ref="A48:D48"/>
    <mergeCell ref="J48:O48"/>
  </mergeCells>
  <hyperlinks>
    <hyperlink ref="F4" location="Content!A1" display="contents"/>
  </hyperlinks>
  <pageMargins left="0.7" right="0.7" top="0.75" bottom="0.75" header="0.3" footer="0.3"/>
  <pageSetup paperSize="9" scale="5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rightToLeft="1" view="pageBreakPreview" zoomScale="80" zoomScaleNormal="100" zoomScaleSheetLayoutView="80" workbookViewId="0">
      <selection activeCell="M4" sqref="M4"/>
    </sheetView>
  </sheetViews>
  <sheetFormatPr defaultRowHeight="15"/>
  <cols>
    <col min="1" max="1" width="41.140625" style="45" customWidth="1"/>
    <col min="2" max="5" width="11.140625" style="45" customWidth="1"/>
    <col min="6" max="9" width="9.85546875" style="45" customWidth="1"/>
    <col min="10" max="10" width="11" style="45" customWidth="1"/>
    <col min="11" max="13" width="9.85546875" style="45" customWidth="1"/>
    <col min="14" max="14" width="11" style="45" customWidth="1"/>
    <col min="15" max="15" width="38.42578125" style="176" customWidth="1"/>
    <col min="16" max="16384" width="9.140625" style="45"/>
  </cols>
  <sheetData>
    <row r="1" spans="1:15">
      <c r="A1" s="402" t="s">
        <v>793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15">
      <c r="A2" s="402" t="s">
        <v>792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15">
      <c r="A3" s="386"/>
      <c r="B3" s="386"/>
      <c r="C3" s="386"/>
      <c r="D3" s="386"/>
      <c r="E3" s="386"/>
      <c r="F3" s="386"/>
      <c r="G3" s="386"/>
      <c r="H3" s="386"/>
      <c r="I3" s="386"/>
      <c r="J3" s="386"/>
    </row>
    <row r="4" spans="1:15">
      <c r="A4" s="52" t="s">
        <v>78</v>
      </c>
      <c r="B4" s="58"/>
      <c r="C4" s="58"/>
      <c r="D4" s="58"/>
      <c r="M4" s="54" t="s">
        <v>75</v>
      </c>
      <c r="O4" s="179" t="s">
        <v>295</v>
      </c>
    </row>
    <row r="5" spans="1:15">
      <c r="A5" s="454" t="s">
        <v>7</v>
      </c>
      <c r="B5" s="448">
        <v>2014</v>
      </c>
      <c r="C5" s="448">
        <v>2015</v>
      </c>
      <c r="D5" s="448">
        <v>2016</v>
      </c>
      <c r="E5" s="448">
        <v>2017</v>
      </c>
      <c r="F5" s="448">
        <v>2017</v>
      </c>
      <c r="G5" s="448"/>
      <c r="H5" s="448"/>
      <c r="I5" s="448"/>
      <c r="J5" s="449">
        <v>2018</v>
      </c>
      <c r="K5" s="448">
        <v>2018</v>
      </c>
      <c r="L5" s="448"/>
      <c r="M5" s="448"/>
      <c r="N5" s="448"/>
      <c r="O5" s="451" t="s">
        <v>237</v>
      </c>
    </row>
    <row r="6" spans="1:15" ht="25.5">
      <c r="A6" s="455"/>
      <c r="B6" s="448"/>
      <c r="C6" s="448"/>
      <c r="D6" s="448"/>
      <c r="E6" s="448"/>
      <c r="F6" s="180" t="s">
        <v>404</v>
      </c>
      <c r="G6" s="180" t="s">
        <v>405</v>
      </c>
      <c r="H6" s="180" t="s">
        <v>406</v>
      </c>
      <c r="I6" s="180" t="s">
        <v>407</v>
      </c>
      <c r="J6" s="450"/>
      <c r="K6" s="180" t="s">
        <v>404</v>
      </c>
      <c r="L6" s="180" t="s">
        <v>405</v>
      </c>
      <c r="M6" s="180" t="s">
        <v>406</v>
      </c>
      <c r="N6" s="180" t="s">
        <v>407</v>
      </c>
      <c r="O6" s="451"/>
    </row>
    <row r="7" spans="1:15" s="57" customFormat="1" ht="18" customHeight="1">
      <c r="A7" s="59" t="s">
        <v>10</v>
      </c>
      <c r="B7" s="60">
        <v>152226.21707899999</v>
      </c>
      <c r="C7" s="60">
        <v>242057.61605700001</v>
      </c>
      <c r="D7" s="60">
        <v>246322.97114500002</v>
      </c>
      <c r="E7" s="60">
        <v>218601.79144</v>
      </c>
      <c r="F7" s="60">
        <v>62554.686315999992</v>
      </c>
      <c r="G7" s="60">
        <v>53613.709982999993</v>
      </c>
      <c r="H7" s="60">
        <v>48583.087998000003</v>
      </c>
      <c r="I7" s="60">
        <v>53850.307142999998</v>
      </c>
      <c r="J7" s="60">
        <v>225409.19137900003</v>
      </c>
      <c r="K7" s="60">
        <v>50219.708679000003</v>
      </c>
      <c r="L7" s="60">
        <v>62271.530391</v>
      </c>
      <c r="M7" s="60">
        <v>56787.100691</v>
      </c>
      <c r="N7" s="60">
        <v>56130.851618000001</v>
      </c>
      <c r="O7" s="182" t="s">
        <v>234</v>
      </c>
    </row>
    <row r="8" spans="1:15" s="61" customFormat="1" ht="18" customHeight="1">
      <c r="A8" s="388" t="s">
        <v>81</v>
      </c>
      <c r="B8" s="388"/>
      <c r="C8" s="388"/>
      <c r="D8" s="388"/>
      <c r="E8" s="388"/>
      <c r="F8" s="394"/>
      <c r="G8" s="394"/>
      <c r="H8" s="394"/>
      <c r="I8" s="394"/>
      <c r="J8" s="39"/>
      <c r="K8" s="39"/>
      <c r="L8" s="39"/>
      <c r="M8" s="39"/>
      <c r="N8" s="39"/>
      <c r="O8" s="183" t="s">
        <v>408</v>
      </c>
    </row>
    <row r="9" spans="1:15" ht="18" customHeight="1">
      <c r="A9" s="8" t="s">
        <v>125</v>
      </c>
      <c r="B9" s="63">
        <v>6569.8733819999998</v>
      </c>
      <c r="C9" s="63">
        <v>6732.8410009999998</v>
      </c>
      <c r="D9" s="63">
        <v>6341.1670720000002</v>
      </c>
      <c r="E9" s="63">
        <v>6240.1325829999996</v>
      </c>
      <c r="F9" s="63">
        <v>1514.2666409999999</v>
      </c>
      <c r="G9" s="63">
        <v>1634.0931270000001</v>
      </c>
      <c r="H9" s="63">
        <v>1444.714277</v>
      </c>
      <c r="I9" s="63">
        <v>1647.058538</v>
      </c>
      <c r="J9" s="63">
        <v>6184.4750990000002</v>
      </c>
      <c r="K9" s="63">
        <v>1604.3349169999999</v>
      </c>
      <c r="L9" s="63">
        <v>1718.1441870000001</v>
      </c>
      <c r="M9" s="63">
        <v>1351.1703130000001</v>
      </c>
      <c r="N9" s="63">
        <v>1510.8256819999999</v>
      </c>
      <c r="O9" s="184" t="s">
        <v>380</v>
      </c>
    </row>
    <row r="10" spans="1:15" ht="18" customHeight="1">
      <c r="A10" s="75" t="s">
        <v>126</v>
      </c>
      <c r="B10" s="63">
        <v>41956.330736999997</v>
      </c>
      <c r="C10" s="63">
        <v>42087.444251000001</v>
      </c>
      <c r="D10" s="63">
        <v>41489.563925000002</v>
      </c>
      <c r="E10" s="63">
        <v>41240.060861999998</v>
      </c>
      <c r="F10" s="63">
        <v>11326.167718000001</v>
      </c>
      <c r="G10" s="63">
        <v>10022.554436</v>
      </c>
      <c r="H10" s="63">
        <v>9736.6970579999997</v>
      </c>
      <c r="I10" s="63">
        <v>10154.64165</v>
      </c>
      <c r="J10" s="63">
        <v>46698.789721000001</v>
      </c>
      <c r="K10" s="63">
        <v>10276.90286</v>
      </c>
      <c r="L10" s="63">
        <v>11364.762978000001</v>
      </c>
      <c r="M10" s="63">
        <v>14625.318982999999</v>
      </c>
      <c r="N10" s="63">
        <v>10431.804899999999</v>
      </c>
      <c r="O10" s="184" t="s">
        <v>459</v>
      </c>
    </row>
    <row r="11" spans="1:15">
      <c r="A11" s="8" t="s">
        <v>127</v>
      </c>
      <c r="B11" s="63">
        <v>779.52868699999999</v>
      </c>
      <c r="C11" s="63">
        <v>530.51671899999997</v>
      </c>
      <c r="D11" s="63">
        <v>460.202744</v>
      </c>
      <c r="E11" s="63">
        <v>461.240836</v>
      </c>
      <c r="F11" s="63">
        <v>114.406937</v>
      </c>
      <c r="G11" s="63">
        <v>107.952989</v>
      </c>
      <c r="H11" s="63">
        <v>111.199685</v>
      </c>
      <c r="I11" s="63">
        <v>127.681225</v>
      </c>
      <c r="J11" s="63">
        <v>600.64793299999997</v>
      </c>
      <c r="K11" s="63">
        <v>148.24334899999999</v>
      </c>
      <c r="L11" s="63">
        <v>126.58990900000001</v>
      </c>
      <c r="M11" s="63">
        <v>183.85110599999999</v>
      </c>
      <c r="N11" s="63">
        <v>141.96356900000001</v>
      </c>
      <c r="O11" s="184" t="s">
        <v>460</v>
      </c>
    </row>
    <row r="12" spans="1:15" ht="28.5" customHeight="1">
      <c r="A12" s="8" t="s">
        <v>128</v>
      </c>
      <c r="B12" s="63">
        <v>23547.435369999999</v>
      </c>
      <c r="C12" s="63">
        <v>32865.331580999999</v>
      </c>
      <c r="D12" s="63">
        <v>29227.168603999999</v>
      </c>
      <c r="E12" s="63">
        <v>22712.245482999999</v>
      </c>
      <c r="F12" s="63">
        <v>7247.2741100000003</v>
      </c>
      <c r="G12" s="63">
        <v>5428.5950400000002</v>
      </c>
      <c r="H12" s="63">
        <v>5050.954686</v>
      </c>
      <c r="I12" s="63">
        <v>4985.4216470000001</v>
      </c>
      <c r="J12" s="63">
        <v>18940.178286999999</v>
      </c>
      <c r="K12" s="63">
        <v>4572.0934850000003</v>
      </c>
      <c r="L12" s="63">
        <v>5032.6748349999998</v>
      </c>
      <c r="M12" s="63">
        <v>4045.1931949999998</v>
      </c>
      <c r="N12" s="63">
        <v>5290.2167719999998</v>
      </c>
      <c r="O12" s="184" t="s">
        <v>461</v>
      </c>
    </row>
    <row r="13" spans="1:15" ht="25.5">
      <c r="A13" s="8" t="s">
        <v>129</v>
      </c>
      <c r="B13" s="63">
        <v>28580.8537</v>
      </c>
      <c r="C13" s="63">
        <v>29081.465553000002</v>
      </c>
      <c r="D13" s="63">
        <v>34365.791226000001</v>
      </c>
      <c r="E13" s="63">
        <v>33267.196257000003</v>
      </c>
      <c r="F13" s="63">
        <v>9350.7988999999998</v>
      </c>
      <c r="G13" s="63">
        <v>8290.9764689999993</v>
      </c>
      <c r="H13" s="63">
        <v>7016.659952</v>
      </c>
      <c r="I13" s="63">
        <v>8608.7609360000006</v>
      </c>
      <c r="J13" s="63">
        <v>30276.336687999999</v>
      </c>
      <c r="K13" s="63">
        <v>7922.3295200000002</v>
      </c>
      <c r="L13" s="63">
        <v>8747.0004310000004</v>
      </c>
      <c r="M13" s="63">
        <v>6799.1354730000003</v>
      </c>
      <c r="N13" s="63">
        <v>6807.8712640000003</v>
      </c>
      <c r="O13" s="184" t="s">
        <v>462</v>
      </c>
    </row>
    <row r="14" spans="1:15" ht="18" customHeight="1">
      <c r="A14" s="8" t="s">
        <v>130</v>
      </c>
      <c r="B14" s="63">
        <v>6180.0891009999996</v>
      </c>
      <c r="C14" s="63">
        <v>7730.8841240000002</v>
      </c>
      <c r="D14" s="63">
        <v>5761.5390040000002</v>
      </c>
      <c r="E14" s="63">
        <v>7455.058704</v>
      </c>
      <c r="F14" s="63">
        <v>1249.781187</v>
      </c>
      <c r="G14" s="63">
        <v>1817.169267</v>
      </c>
      <c r="H14" s="63">
        <v>2514.7098620000002</v>
      </c>
      <c r="I14" s="63">
        <v>1873.3983880000001</v>
      </c>
      <c r="J14" s="63">
        <v>10082.233130000001</v>
      </c>
      <c r="K14" s="63">
        <v>1665.528771</v>
      </c>
      <c r="L14" s="63">
        <v>3338.212309</v>
      </c>
      <c r="M14" s="63">
        <v>1831.2379269999999</v>
      </c>
      <c r="N14" s="63">
        <v>3247.2541230000002</v>
      </c>
      <c r="O14" s="184" t="s">
        <v>463</v>
      </c>
    </row>
    <row r="15" spans="1:15" ht="18" customHeight="1">
      <c r="A15" s="8" t="s">
        <v>131</v>
      </c>
      <c r="B15" s="63">
        <v>401.50369999999998</v>
      </c>
      <c r="C15" s="63">
        <v>311.015334</v>
      </c>
      <c r="D15" s="63">
        <v>176.56771900000001</v>
      </c>
      <c r="E15" s="63">
        <v>746.81144400000005</v>
      </c>
      <c r="F15" s="63">
        <v>234.74748199999999</v>
      </c>
      <c r="G15" s="63">
        <v>87.597251</v>
      </c>
      <c r="H15" s="63">
        <v>282.43618600000002</v>
      </c>
      <c r="I15" s="63">
        <v>142.03052500000001</v>
      </c>
      <c r="J15" s="63">
        <v>87.311729999999997</v>
      </c>
      <c r="K15" s="63">
        <v>30.875757</v>
      </c>
      <c r="L15" s="63">
        <v>28.428363999999998</v>
      </c>
      <c r="M15" s="63">
        <v>12.745710000000001</v>
      </c>
      <c r="N15" s="63">
        <v>15.261899</v>
      </c>
      <c r="O15" s="184" t="s">
        <v>464</v>
      </c>
    </row>
    <row r="16" spans="1:15" s="57" customFormat="1" ht="18" customHeight="1">
      <c r="A16" s="60" t="s">
        <v>105</v>
      </c>
      <c r="B16" s="60">
        <v>108015.61467699999</v>
      </c>
      <c r="C16" s="60">
        <v>119339.498563</v>
      </c>
      <c r="D16" s="60">
        <v>117822.00029400001</v>
      </c>
      <c r="E16" s="60">
        <v>112122.74616900001</v>
      </c>
      <c r="F16" s="60">
        <v>31037.442974999998</v>
      </c>
      <c r="G16" s="60">
        <v>27388.938578999998</v>
      </c>
      <c r="H16" s="60">
        <v>26157.371706000002</v>
      </c>
      <c r="I16" s="60">
        <v>27538.992908999997</v>
      </c>
      <c r="J16" s="60">
        <v>112869.97258799999</v>
      </c>
      <c r="K16" s="60">
        <v>26220.308659000002</v>
      </c>
      <c r="L16" s="60">
        <v>30355.813012999999</v>
      </c>
      <c r="M16" s="60">
        <v>28848.652707000001</v>
      </c>
      <c r="N16" s="60">
        <v>27445.198208999998</v>
      </c>
      <c r="O16" s="182" t="s">
        <v>434</v>
      </c>
    </row>
    <row r="17" spans="1:15" s="61" customFormat="1" ht="18" customHeight="1">
      <c r="A17" s="388" t="s">
        <v>82</v>
      </c>
      <c r="B17" s="63"/>
      <c r="C17" s="63"/>
      <c r="D17" s="63"/>
      <c r="E17" s="63"/>
      <c r="F17" s="39"/>
      <c r="G17" s="39"/>
      <c r="H17" s="39"/>
      <c r="I17" s="39"/>
      <c r="J17" s="39"/>
      <c r="K17" s="39"/>
      <c r="L17" s="39"/>
      <c r="M17" s="39"/>
      <c r="N17" s="39"/>
      <c r="O17" s="183" t="s">
        <v>409</v>
      </c>
    </row>
    <row r="18" spans="1:15" ht="18" customHeight="1">
      <c r="A18" s="8" t="s">
        <v>125</v>
      </c>
      <c r="B18" s="63">
        <v>647.76285600000006</v>
      </c>
      <c r="C18" s="63">
        <v>9933.5094680000002</v>
      </c>
      <c r="D18" s="63">
        <v>8252.1111540000002</v>
      </c>
      <c r="E18" s="63">
        <v>7068.7192029999997</v>
      </c>
      <c r="F18" s="63">
        <v>2272.0664200000001</v>
      </c>
      <c r="G18" s="63">
        <v>1858.350218</v>
      </c>
      <c r="H18" s="63">
        <v>1322.6011149999999</v>
      </c>
      <c r="I18" s="63">
        <v>1615.70145</v>
      </c>
      <c r="J18" s="63">
        <v>7179.0133880000003</v>
      </c>
      <c r="K18" s="63">
        <v>1754.3027649999999</v>
      </c>
      <c r="L18" s="63">
        <v>2290.0159709999998</v>
      </c>
      <c r="M18" s="63">
        <v>1547.6750730000001</v>
      </c>
      <c r="N18" s="63">
        <v>1587.019579</v>
      </c>
      <c r="O18" s="184" t="s">
        <v>380</v>
      </c>
    </row>
    <row r="19" spans="1:15" ht="18" customHeight="1">
      <c r="A19" s="75" t="s">
        <v>126</v>
      </c>
      <c r="B19" s="63">
        <v>16585.284766000001</v>
      </c>
      <c r="C19" s="63">
        <v>41908.754558000001</v>
      </c>
      <c r="D19" s="63">
        <v>53742.755133999999</v>
      </c>
      <c r="E19" s="63">
        <v>44714.351736999997</v>
      </c>
      <c r="F19" s="63">
        <v>12452.620035</v>
      </c>
      <c r="G19" s="63">
        <v>11931.804635</v>
      </c>
      <c r="H19" s="63">
        <v>9600.1029359999993</v>
      </c>
      <c r="I19" s="63">
        <v>10729.824130999999</v>
      </c>
      <c r="J19" s="63">
        <v>49656.209583999997</v>
      </c>
      <c r="K19" s="63">
        <v>11313.666728</v>
      </c>
      <c r="L19" s="63">
        <v>13151.5116</v>
      </c>
      <c r="M19" s="63">
        <v>12823.055176</v>
      </c>
      <c r="N19" s="63">
        <v>12367.97608</v>
      </c>
      <c r="O19" s="184" t="s">
        <v>459</v>
      </c>
    </row>
    <row r="20" spans="1:15" ht="18" customHeight="1">
      <c r="A20" s="8" t="s">
        <v>127</v>
      </c>
      <c r="B20" s="63">
        <v>35.170960999999998</v>
      </c>
      <c r="C20" s="63">
        <v>583.92843600000003</v>
      </c>
      <c r="D20" s="63">
        <v>578.38671699999998</v>
      </c>
      <c r="E20" s="63">
        <v>385.69660099999999</v>
      </c>
      <c r="F20" s="63">
        <v>116.31285</v>
      </c>
      <c r="G20" s="63">
        <v>104.502664</v>
      </c>
      <c r="H20" s="63">
        <v>85.763232000000002</v>
      </c>
      <c r="I20" s="63">
        <v>79.117855000000006</v>
      </c>
      <c r="J20" s="63">
        <v>379.59937100000002</v>
      </c>
      <c r="K20" s="63">
        <v>72.292634000000007</v>
      </c>
      <c r="L20" s="63">
        <v>101.414524</v>
      </c>
      <c r="M20" s="63">
        <v>106.92654400000001</v>
      </c>
      <c r="N20" s="63">
        <v>98.965669000000005</v>
      </c>
      <c r="O20" s="184" t="s">
        <v>460</v>
      </c>
    </row>
    <row r="21" spans="1:15" ht="25.5" customHeight="1">
      <c r="A21" s="8" t="s">
        <v>128</v>
      </c>
      <c r="B21" s="63">
        <v>1020.548713</v>
      </c>
      <c r="C21" s="63">
        <v>3296.3126550000002</v>
      </c>
      <c r="D21" s="63">
        <v>2358.742272</v>
      </c>
      <c r="E21" s="63">
        <v>1804.5619650000001</v>
      </c>
      <c r="F21" s="63">
        <v>391.62591200000003</v>
      </c>
      <c r="G21" s="63">
        <v>375.87705599999998</v>
      </c>
      <c r="H21" s="63">
        <v>467.50232</v>
      </c>
      <c r="I21" s="63">
        <v>569.55667700000004</v>
      </c>
      <c r="J21" s="63">
        <v>2577.345554</v>
      </c>
      <c r="K21" s="63">
        <v>397.75137100000001</v>
      </c>
      <c r="L21" s="63">
        <v>754.79469600000004</v>
      </c>
      <c r="M21" s="63">
        <v>695.13843199999997</v>
      </c>
      <c r="N21" s="63">
        <v>729.66105500000003</v>
      </c>
      <c r="O21" s="184" t="s">
        <v>461</v>
      </c>
    </row>
    <row r="22" spans="1:15" ht="27.75" customHeight="1">
      <c r="A22" s="8" t="s">
        <v>129</v>
      </c>
      <c r="B22" s="63">
        <v>167.98278500000001</v>
      </c>
      <c r="C22" s="63">
        <v>966.05805999999995</v>
      </c>
      <c r="D22" s="63">
        <v>693.45617600000003</v>
      </c>
      <c r="E22" s="63">
        <v>496.25931500000002</v>
      </c>
      <c r="F22" s="63">
        <v>150.73022599999999</v>
      </c>
      <c r="G22" s="63">
        <v>148.19915399999999</v>
      </c>
      <c r="H22" s="63">
        <v>84.988724000000005</v>
      </c>
      <c r="I22" s="63">
        <v>112.341211</v>
      </c>
      <c r="J22" s="63">
        <v>675.62821199999996</v>
      </c>
      <c r="K22" s="63">
        <v>142.84690399999999</v>
      </c>
      <c r="L22" s="63">
        <v>113.724064</v>
      </c>
      <c r="M22" s="63">
        <v>165.14618400000001</v>
      </c>
      <c r="N22" s="63">
        <v>253.91105999999999</v>
      </c>
      <c r="O22" s="184" t="s">
        <v>462</v>
      </c>
    </row>
    <row r="23" spans="1:15" ht="18" customHeight="1">
      <c r="A23" s="8" t="s">
        <v>130</v>
      </c>
      <c r="B23" s="63">
        <v>448.77777600000002</v>
      </c>
      <c r="C23" s="63">
        <v>4323.8362610000004</v>
      </c>
      <c r="D23" s="63">
        <v>3507.3680589999999</v>
      </c>
      <c r="E23" s="63">
        <v>3196.0440050000002</v>
      </c>
      <c r="F23" s="63">
        <v>837.45765300000005</v>
      </c>
      <c r="G23" s="63">
        <v>781.191868</v>
      </c>
      <c r="H23" s="63">
        <v>724.31411200000002</v>
      </c>
      <c r="I23" s="63">
        <v>853.08037200000001</v>
      </c>
      <c r="J23" s="63">
        <v>3929.7693370000002</v>
      </c>
      <c r="K23" s="63">
        <v>792.80616399999997</v>
      </c>
      <c r="L23" s="63">
        <v>1283.3924380000001</v>
      </c>
      <c r="M23" s="63">
        <v>1027.2072430000001</v>
      </c>
      <c r="N23" s="63">
        <v>826.36349199999995</v>
      </c>
      <c r="O23" s="184" t="s">
        <v>463</v>
      </c>
    </row>
    <row r="24" spans="1:15" ht="18" customHeight="1">
      <c r="A24" s="8" t="s">
        <v>131</v>
      </c>
      <c r="B24" s="63">
        <v>8.177683</v>
      </c>
      <c r="C24" s="63">
        <v>15.460863</v>
      </c>
      <c r="D24" s="63">
        <v>22.499167</v>
      </c>
      <c r="E24" s="63">
        <v>14.741349</v>
      </c>
      <c r="F24" s="63">
        <v>3.9523229999999998</v>
      </c>
      <c r="G24" s="63">
        <v>5.2694729999999996</v>
      </c>
      <c r="H24" s="63">
        <v>3.888055</v>
      </c>
      <c r="I24" s="63">
        <v>1.6314979999999999</v>
      </c>
      <c r="J24" s="63">
        <v>27.494554000000001</v>
      </c>
      <c r="K24" s="63">
        <v>2.0150999999999999</v>
      </c>
      <c r="L24" s="63">
        <v>1.588592</v>
      </c>
      <c r="M24" s="63">
        <v>22.758741000000001</v>
      </c>
      <c r="N24" s="63">
        <v>1.1321209999999999</v>
      </c>
      <c r="O24" s="184" t="s">
        <v>464</v>
      </c>
    </row>
    <row r="25" spans="1:15" s="57" customFormat="1" ht="18" customHeight="1">
      <c r="A25" s="69" t="s">
        <v>106</v>
      </c>
      <c r="B25" s="60">
        <v>18913.705540000003</v>
      </c>
      <c r="C25" s="60">
        <v>61027.860301000008</v>
      </c>
      <c r="D25" s="60">
        <v>69155.318679000004</v>
      </c>
      <c r="E25" s="60">
        <v>57680.374174999997</v>
      </c>
      <c r="F25" s="60">
        <v>16224.765418999998</v>
      </c>
      <c r="G25" s="60">
        <v>15205.195067999999</v>
      </c>
      <c r="H25" s="60">
        <v>12289.160493999998</v>
      </c>
      <c r="I25" s="60">
        <v>13961.253194000003</v>
      </c>
      <c r="J25" s="60">
        <v>64425.06</v>
      </c>
      <c r="K25" s="60">
        <v>14475.681666</v>
      </c>
      <c r="L25" s="60">
        <v>17696.441884999997</v>
      </c>
      <c r="M25" s="60">
        <v>16387.907393000001</v>
      </c>
      <c r="N25" s="60">
        <v>15865.029056000001</v>
      </c>
      <c r="O25" s="182" t="s">
        <v>443</v>
      </c>
    </row>
    <row r="26" spans="1:15" s="61" customFormat="1" ht="18" customHeight="1">
      <c r="A26" s="388" t="s">
        <v>83</v>
      </c>
      <c r="B26" s="63"/>
      <c r="C26" s="63"/>
      <c r="D26" s="63"/>
      <c r="E26" s="63"/>
      <c r="F26" s="39"/>
      <c r="G26" s="39"/>
      <c r="H26" s="39"/>
      <c r="I26" s="39"/>
      <c r="J26" s="39"/>
      <c r="K26" s="39"/>
      <c r="L26" s="39"/>
      <c r="M26" s="39"/>
      <c r="N26" s="39"/>
      <c r="O26" s="183" t="s">
        <v>410</v>
      </c>
    </row>
    <row r="27" spans="1:15" ht="18" customHeight="1">
      <c r="A27" s="8" t="s">
        <v>125</v>
      </c>
      <c r="B27" s="63">
        <v>53.875951000000001</v>
      </c>
      <c r="C27" s="63">
        <v>3150.6117060000001</v>
      </c>
      <c r="D27" s="63">
        <v>2383.7896700000001</v>
      </c>
      <c r="E27" s="63">
        <v>2059.6055900000001</v>
      </c>
      <c r="F27" s="63">
        <v>586.38037699999995</v>
      </c>
      <c r="G27" s="63">
        <v>605.69539399999996</v>
      </c>
      <c r="H27" s="63">
        <v>442.60742199999999</v>
      </c>
      <c r="I27" s="63">
        <v>424.92239699999999</v>
      </c>
      <c r="J27" s="63">
        <v>3255.5744129999998</v>
      </c>
      <c r="K27" s="63">
        <v>675.32025599999997</v>
      </c>
      <c r="L27" s="63">
        <v>1139.3689919999999</v>
      </c>
      <c r="M27" s="63">
        <v>772.79038700000001</v>
      </c>
      <c r="N27" s="63">
        <v>668.09477800000002</v>
      </c>
      <c r="O27" s="184" t="s">
        <v>380</v>
      </c>
    </row>
    <row r="28" spans="1:15" ht="18" customHeight="1">
      <c r="A28" s="75" t="s">
        <v>126</v>
      </c>
      <c r="B28" s="63">
        <v>3939.4652769999998</v>
      </c>
      <c r="C28" s="63">
        <v>12699.24307</v>
      </c>
      <c r="D28" s="63">
        <v>14346.791767999999</v>
      </c>
      <c r="E28" s="63">
        <v>8709.8444440000003</v>
      </c>
      <c r="F28" s="63">
        <v>4168.2985769999996</v>
      </c>
      <c r="G28" s="63">
        <v>1703.319518</v>
      </c>
      <c r="H28" s="63">
        <v>1325.9714280000001</v>
      </c>
      <c r="I28" s="63">
        <v>1512.254921</v>
      </c>
      <c r="J28" s="63">
        <v>6386.949697</v>
      </c>
      <c r="K28" s="63">
        <v>1375.32653</v>
      </c>
      <c r="L28" s="63">
        <v>1887.2985229999999</v>
      </c>
      <c r="M28" s="63">
        <v>1646.011653</v>
      </c>
      <c r="N28" s="63">
        <v>1478.312991</v>
      </c>
      <c r="O28" s="184" t="s">
        <v>459</v>
      </c>
    </row>
    <row r="29" spans="1:15" ht="18" customHeight="1">
      <c r="A29" s="8" t="s">
        <v>127</v>
      </c>
      <c r="B29" s="63">
        <v>15.445805999999999</v>
      </c>
      <c r="C29" s="63">
        <v>219.188265</v>
      </c>
      <c r="D29" s="63">
        <v>145.44203300000001</v>
      </c>
      <c r="E29" s="63">
        <v>115.716446</v>
      </c>
      <c r="F29" s="63">
        <v>35.149464000000002</v>
      </c>
      <c r="G29" s="63">
        <v>30.553440999999999</v>
      </c>
      <c r="H29" s="63">
        <v>23.878264000000001</v>
      </c>
      <c r="I29" s="63">
        <v>26.135276999999999</v>
      </c>
      <c r="J29" s="63">
        <v>91.68177</v>
      </c>
      <c r="K29" s="63">
        <v>19.454080999999999</v>
      </c>
      <c r="L29" s="63">
        <v>29.902560000000001</v>
      </c>
      <c r="M29" s="63">
        <v>22.220676999999998</v>
      </c>
      <c r="N29" s="63">
        <v>20.104451999999998</v>
      </c>
      <c r="O29" s="184" t="s">
        <v>460</v>
      </c>
    </row>
    <row r="30" spans="1:15" ht="28.5" customHeight="1">
      <c r="A30" s="8" t="s">
        <v>128</v>
      </c>
      <c r="B30" s="63">
        <v>6013.1301810000004</v>
      </c>
      <c r="C30" s="63">
        <v>13906.889365000001</v>
      </c>
      <c r="D30" s="63">
        <v>10659.923607000001</v>
      </c>
      <c r="E30" s="63">
        <v>9831.7588429999996</v>
      </c>
      <c r="F30" s="63">
        <v>2552.4838380000001</v>
      </c>
      <c r="G30" s="63">
        <v>2445.577933</v>
      </c>
      <c r="H30" s="63">
        <v>2181.1788580000002</v>
      </c>
      <c r="I30" s="63">
        <v>2652.5182140000002</v>
      </c>
      <c r="J30" s="63">
        <v>8950.593535</v>
      </c>
      <c r="K30" s="63">
        <v>2017.4407940000001</v>
      </c>
      <c r="L30" s="63">
        <v>2880.812312</v>
      </c>
      <c r="M30" s="63">
        <v>1856.12237</v>
      </c>
      <c r="N30" s="63">
        <v>2196.2180589999998</v>
      </c>
      <c r="O30" s="184" t="s">
        <v>461</v>
      </c>
    </row>
    <row r="31" spans="1:15" ht="25.5" customHeight="1">
      <c r="A31" s="8" t="s">
        <v>129</v>
      </c>
      <c r="B31" s="63">
        <v>4924.4788769999996</v>
      </c>
      <c r="C31" s="63">
        <v>15052.136694000001</v>
      </c>
      <c r="D31" s="63">
        <v>16943.270194000001</v>
      </c>
      <c r="E31" s="63">
        <v>17010.846383</v>
      </c>
      <c r="F31" s="63">
        <v>4783.7622979999996</v>
      </c>
      <c r="G31" s="63">
        <v>3348.372793</v>
      </c>
      <c r="H31" s="63">
        <v>3674.4622220000001</v>
      </c>
      <c r="I31" s="63">
        <v>5204.2490699999998</v>
      </c>
      <c r="J31" s="63">
        <v>19447.469677000001</v>
      </c>
      <c r="K31" s="63">
        <v>3563.2923730000002</v>
      </c>
      <c r="L31" s="63">
        <v>4593.9346539999997</v>
      </c>
      <c r="M31" s="63">
        <v>5310.1643690000001</v>
      </c>
      <c r="N31" s="63">
        <v>5980.0782810000001</v>
      </c>
      <c r="O31" s="184" t="s">
        <v>462</v>
      </c>
    </row>
    <row r="32" spans="1:15" ht="18" customHeight="1">
      <c r="A32" s="8" t="s">
        <v>130</v>
      </c>
      <c r="B32" s="63">
        <v>9915.5495370000008</v>
      </c>
      <c r="C32" s="63">
        <v>16294.278039000001</v>
      </c>
      <c r="D32" s="63">
        <v>14632.083084</v>
      </c>
      <c r="E32" s="63">
        <v>10839.212395</v>
      </c>
      <c r="F32" s="63">
        <v>3107.2155360000002</v>
      </c>
      <c r="G32" s="63">
        <v>2820.0238340000001</v>
      </c>
      <c r="H32" s="63">
        <v>2440.2867930000002</v>
      </c>
      <c r="I32" s="63">
        <v>2471.686232</v>
      </c>
      <c r="J32" s="63">
        <v>9707.8709479999998</v>
      </c>
      <c r="K32" s="63">
        <v>1817.5193529999999</v>
      </c>
      <c r="L32" s="63">
        <v>3624.8282009999998</v>
      </c>
      <c r="M32" s="63">
        <v>1832.8271850000001</v>
      </c>
      <c r="N32" s="63">
        <v>2432.6962090000002</v>
      </c>
      <c r="O32" s="184" t="s">
        <v>463</v>
      </c>
    </row>
    <row r="33" spans="1:15" ht="18" customHeight="1">
      <c r="A33" s="8" t="s">
        <v>131</v>
      </c>
      <c r="B33" s="63">
        <v>434.951233</v>
      </c>
      <c r="C33" s="63">
        <v>367.910054</v>
      </c>
      <c r="D33" s="63">
        <v>234.35181600000001</v>
      </c>
      <c r="E33" s="63">
        <v>231.686995</v>
      </c>
      <c r="F33" s="63">
        <v>59.187832</v>
      </c>
      <c r="G33" s="63">
        <v>66.033422999999999</v>
      </c>
      <c r="H33" s="63">
        <v>48.170811</v>
      </c>
      <c r="I33" s="63">
        <v>58.294929000000003</v>
      </c>
      <c r="J33" s="63">
        <v>274.01875100000001</v>
      </c>
      <c r="K33" s="63">
        <v>55.364967</v>
      </c>
      <c r="L33" s="63">
        <v>63.130251000000001</v>
      </c>
      <c r="M33" s="63">
        <v>110.40394999999999</v>
      </c>
      <c r="N33" s="63">
        <v>45.119582999999999</v>
      </c>
      <c r="O33" s="184" t="s">
        <v>464</v>
      </c>
    </row>
    <row r="34" spans="1:15" s="57" customFormat="1" ht="18" customHeight="1">
      <c r="A34" s="70" t="s">
        <v>107</v>
      </c>
      <c r="B34" s="65">
        <v>25296.896862000001</v>
      </c>
      <c r="C34" s="65">
        <v>61690.257193000005</v>
      </c>
      <c r="D34" s="65">
        <v>59345.652172000002</v>
      </c>
      <c r="E34" s="65">
        <v>48798.671095999998</v>
      </c>
      <c r="F34" s="65">
        <v>15292.477921999998</v>
      </c>
      <c r="G34" s="65">
        <v>11019.576336</v>
      </c>
      <c r="H34" s="65">
        <v>10136.555798000001</v>
      </c>
      <c r="I34" s="65">
        <v>12350.061040000001</v>
      </c>
      <c r="J34" s="65">
        <v>48114.158790999994</v>
      </c>
      <c r="K34" s="65">
        <v>9523.7183540000005</v>
      </c>
      <c r="L34" s="65">
        <v>14219.275492999999</v>
      </c>
      <c r="M34" s="65">
        <v>11550.540590999999</v>
      </c>
      <c r="N34" s="65">
        <v>12820.624352999999</v>
      </c>
      <c r="O34" s="65" t="s">
        <v>437</v>
      </c>
    </row>
    <row r="35" spans="1:15" s="57" customFormat="1">
      <c r="A35" s="445" t="s">
        <v>108</v>
      </c>
      <c r="B35" s="445"/>
      <c r="C35" s="22"/>
      <c r="D35" s="22"/>
      <c r="O35" s="188" t="s">
        <v>308</v>
      </c>
    </row>
    <row r="36" spans="1:15">
      <c r="A36" s="365" t="s">
        <v>227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185" t="s">
        <v>465</v>
      </c>
    </row>
    <row r="37" spans="1:15" s="366" customFormat="1" ht="15" customHeight="1">
      <c r="A37" s="446" t="s">
        <v>788</v>
      </c>
      <c r="B37" s="446"/>
      <c r="C37" s="446"/>
      <c r="D37" s="446"/>
      <c r="J37" s="447" t="s">
        <v>789</v>
      </c>
      <c r="K37" s="447"/>
      <c r="L37" s="447"/>
      <c r="M37" s="447"/>
      <c r="N37" s="447"/>
      <c r="O37" s="447"/>
    </row>
    <row r="38" spans="1:15" s="366" customFormat="1" ht="15" customHeight="1">
      <c r="A38" s="390" t="s">
        <v>790</v>
      </c>
      <c r="B38" s="390"/>
      <c r="C38" s="390"/>
      <c r="D38" s="390"/>
      <c r="J38" s="391"/>
      <c r="K38" s="447" t="s">
        <v>791</v>
      </c>
      <c r="L38" s="447"/>
      <c r="M38" s="447"/>
      <c r="N38" s="447"/>
      <c r="O38" s="447"/>
    </row>
    <row r="68" spans="2:15"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189"/>
    </row>
    <row r="69" spans="2:15"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189"/>
    </row>
    <row r="70" spans="2:15"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189"/>
    </row>
    <row r="71" spans="2:15"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189"/>
    </row>
    <row r="72" spans="2:15"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189"/>
    </row>
    <row r="73" spans="2:15"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189"/>
    </row>
    <row r="74" spans="2:15"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189"/>
    </row>
    <row r="75" spans="2:15"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189"/>
    </row>
    <row r="76" spans="2:15"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89"/>
    </row>
    <row r="77" spans="2:15"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89"/>
    </row>
    <row r="78" spans="2:15"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89"/>
    </row>
    <row r="79" spans="2:15"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89"/>
    </row>
    <row r="80" spans="2:15"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189"/>
    </row>
    <row r="81" spans="2:15"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89"/>
    </row>
    <row r="82" spans="2:15"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89"/>
    </row>
    <row r="83" spans="2:15"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189"/>
    </row>
    <row r="84" spans="2:15"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89"/>
    </row>
    <row r="85" spans="2:15"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89"/>
    </row>
    <row r="86" spans="2:15"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89"/>
    </row>
    <row r="87" spans="2:15"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89"/>
    </row>
    <row r="88" spans="2:15"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89"/>
    </row>
    <row r="89" spans="2:15"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89"/>
    </row>
    <row r="90" spans="2:15"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89"/>
    </row>
    <row r="91" spans="2:15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89"/>
    </row>
    <row r="92" spans="2:15"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89"/>
    </row>
    <row r="93" spans="2:15"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89"/>
    </row>
    <row r="94" spans="2:15"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89"/>
    </row>
    <row r="95" spans="2:15"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189"/>
    </row>
  </sheetData>
  <mergeCells count="15">
    <mergeCell ref="A35:B35"/>
    <mergeCell ref="A37:D37"/>
    <mergeCell ref="J37:O37"/>
    <mergeCell ref="K38:O38"/>
    <mergeCell ref="A1:O1"/>
    <mergeCell ref="A2:O2"/>
    <mergeCell ref="A5:A6"/>
    <mergeCell ref="B5:B6"/>
    <mergeCell ref="C5:C6"/>
    <mergeCell ref="D5:D6"/>
    <mergeCell ref="E5:E6"/>
    <mergeCell ref="F5:I5"/>
    <mergeCell ref="J5:J6"/>
    <mergeCell ref="K5:N5"/>
    <mergeCell ref="O5:O6"/>
  </mergeCells>
  <hyperlinks>
    <hyperlink ref="M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view="pageBreakPreview" zoomScale="115" zoomScaleNormal="130" zoomScaleSheetLayoutView="115" workbookViewId="0">
      <selection activeCell="M3" sqref="M3"/>
    </sheetView>
  </sheetViews>
  <sheetFormatPr defaultColWidth="9.140625" defaultRowHeight="15"/>
  <cols>
    <col min="1" max="1" width="17.28515625" style="88" customWidth="1"/>
    <col min="2" max="14" width="9.140625" style="88"/>
    <col min="15" max="15" width="16.42578125" style="88" customWidth="1"/>
    <col min="16" max="16384" width="9.140625" style="88"/>
  </cols>
  <sheetData>
    <row r="1" spans="1:15">
      <c r="A1" s="411" t="s">
        <v>747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61" t="s">
        <v>750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</row>
    <row r="3" spans="1:15">
      <c r="A3" s="31"/>
      <c r="B3" s="32"/>
      <c r="C3" s="32"/>
      <c r="D3" s="32"/>
      <c r="E3" s="32"/>
      <c r="F3" s="11"/>
      <c r="M3" s="11" t="s">
        <v>75</v>
      </c>
      <c r="N3" s="11"/>
    </row>
    <row r="4" spans="1:15">
      <c r="A4" s="462" t="s">
        <v>132</v>
      </c>
      <c r="B4" s="463">
        <v>2014</v>
      </c>
      <c r="C4" s="458">
        <v>2015</v>
      </c>
      <c r="D4" s="458">
        <v>2016</v>
      </c>
      <c r="E4" s="458" t="s">
        <v>778</v>
      </c>
      <c r="F4" s="464">
        <v>2017</v>
      </c>
      <c r="G4" s="464"/>
      <c r="H4" s="464"/>
      <c r="I4" s="464"/>
      <c r="J4" s="458" t="s">
        <v>783</v>
      </c>
      <c r="K4" s="458">
        <v>2018</v>
      </c>
      <c r="L4" s="458"/>
      <c r="M4" s="458"/>
      <c r="N4" s="458"/>
      <c r="O4" s="460" t="s">
        <v>232</v>
      </c>
    </row>
    <row r="5" spans="1:15" ht="25.5">
      <c r="A5" s="462"/>
      <c r="B5" s="463"/>
      <c r="C5" s="458"/>
      <c r="D5" s="458"/>
      <c r="E5" s="458"/>
      <c r="F5" s="191" t="s">
        <v>503</v>
      </c>
      <c r="G5" s="191" t="s">
        <v>504</v>
      </c>
      <c r="H5" s="191" t="s">
        <v>505</v>
      </c>
      <c r="I5" s="191" t="s">
        <v>506</v>
      </c>
      <c r="J5" s="465"/>
      <c r="K5" s="191" t="s">
        <v>507</v>
      </c>
      <c r="L5" s="191" t="s">
        <v>508</v>
      </c>
      <c r="M5" s="191" t="s">
        <v>724</v>
      </c>
      <c r="N5" s="191" t="s">
        <v>732</v>
      </c>
      <c r="O5" s="460"/>
    </row>
    <row r="6" spans="1:15">
      <c r="A6" s="27" t="s">
        <v>180</v>
      </c>
      <c r="B6" s="24">
        <v>227</v>
      </c>
      <c r="C6" s="24">
        <v>234</v>
      </c>
      <c r="D6" s="24">
        <v>236</v>
      </c>
      <c r="E6" s="90">
        <v>238</v>
      </c>
      <c r="F6" s="90">
        <v>238</v>
      </c>
      <c r="G6" s="90">
        <v>238</v>
      </c>
      <c r="H6" s="90">
        <v>244</v>
      </c>
      <c r="I6" s="90">
        <v>244</v>
      </c>
      <c r="J6" s="90">
        <v>245</v>
      </c>
      <c r="K6" s="90">
        <v>244</v>
      </c>
      <c r="L6" s="90">
        <v>245</v>
      </c>
      <c r="M6" s="90">
        <v>243</v>
      </c>
      <c r="N6" s="90">
        <v>244</v>
      </c>
      <c r="O6" s="141" t="s">
        <v>238</v>
      </c>
    </row>
    <row r="7" spans="1:15">
      <c r="A7" s="27" t="s">
        <v>181</v>
      </c>
      <c r="B7" s="24">
        <v>168</v>
      </c>
      <c r="C7" s="24">
        <v>165</v>
      </c>
      <c r="D7" s="24">
        <v>162</v>
      </c>
      <c r="E7" s="90">
        <v>161</v>
      </c>
      <c r="F7" s="90">
        <v>162</v>
      </c>
      <c r="G7" s="90">
        <v>161</v>
      </c>
      <c r="H7" s="90">
        <v>165</v>
      </c>
      <c r="I7" s="90">
        <v>165</v>
      </c>
      <c r="J7" s="90">
        <v>165</v>
      </c>
      <c r="K7" s="90">
        <v>165</v>
      </c>
      <c r="L7" s="90">
        <v>165</v>
      </c>
      <c r="M7" s="90">
        <v>164</v>
      </c>
      <c r="N7" s="90">
        <v>164</v>
      </c>
      <c r="O7" s="141" t="s">
        <v>291</v>
      </c>
    </row>
    <row r="8" spans="1:15">
      <c r="A8" s="27" t="s">
        <v>219</v>
      </c>
      <c r="B8" s="24">
        <v>43</v>
      </c>
      <c r="C8" s="24">
        <v>45</v>
      </c>
      <c r="D8" s="24">
        <v>44</v>
      </c>
      <c r="E8" s="90">
        <v>42</v>
      </c>
      <c r="F8" s="90">
        <v>42</v>
      </c>
      <c r="G8" s="90">
        <v>42</v>
      </c>
      <c r="H8" s="90">
        <v>42</v>
      </c>
      <c r="I8" s="90">
        <v>42</v>
      </c>
      <c r="J8" s="90">
        <v>42</v>
      </c>
      <c r="K8" s="90">
        <v>42</v>
      </c>
      <c r="L8" s="90">
        <v>42</v>
      </c>
      <c r="M8" s="90">
        <v>40</v>
      </c>
      <c r="N8" s="90">
        <v>42</v>
      </c>
      <c r="O8" s="141" t="s">
        <v>290</v>
      </c>
    </row>
    <row r="9" spans="1:15">
      <c r="A9" s="21" t="s">
        <v>10</v>
      </c>
      <c r="B9" s="21">
        <v>438</v>
      </c>
      <c r="C9" s="21">
        <v>444</v>
      </c>
      <c r="D9" s="21">
        <v>442</v>
      </c>
      <c r="E9" s="91">
        <v>441</v>
      </c>
      <c r="F9" s="91">
        <v>442</v>
      </c>
      <c r="G9" s="91">
        <v>441</v>
      </c>
      <c r="H9" s="91">
        <v>451</v>
      </c>
      <c r="I9" s="91">
        <v>451</v>
      </c>
      <c r="J9" s="91">
        <f>SUM(J6:J8)</f>
        <v>452</v>
      </c>
      <c r="K9" s="91">
        <v>451</v>
      </c>
      <c r="L9" s="91">
        <f>SUM(L6:L8)</f>
        <v>452</v>
      </c>
      <c r="M9" s="91">
        <v>447</v>
      </c>
      <c r="N9" s="91">
        <v>450</v>
      </c>
      <c r="O9" s="140" t="s">
        <v>234</v>
      </c>
    </row>
    <row r="10" spans="1:15">
      <c r="A10" s="26" t="s">
        <v>231</v>
      </c>
      <c r="B10" s="25"/>
      <c r="C10" s="25"/>
      <c r="D10" s="25"/>
      <c r="F10" s="25"/>
      <c r="O10" s="98" t="s">
        <v>233</v>
      </c>
    </row>
    <row r="11" spans="1:15">
      <c r="A11" s="343" t="s">
        <v>509</v>
      </c>
      <c r="B11" s="13"/>
      <c r="C11" s="13"/>
      <c r="D11" s="13"/>
      <c r="O11" s="194" t="s">
        <v>510</v>
      </c>
    </row>
    <row r="12" spans="1:15">
      <c r="A12" s="343" t="s">
        <v>511</v>
      </c>
      <c r="B12" s="13"/>
      <c r="C12" s="13"/>
      <c r="D12" s="13"/>
      <c r="O12" s="194" t="s">
        <v>512</v>
      </c>
    </row>
    <row r="13" spans="1:15">
      <c r="A13" s="343" t="s">
        <v>725</v>
      </c>
      <c r="B13" s="13"/>
      <c r="C13" s="13"/>
      <c r="D13" s="13"/>
      <c r="O13" s="194" t="s">
        <v>726</v>
      </c>
    </row>
    <row r="14" spans="1:15">
      <c r="A14" s="411" t="s">
        <v>748</v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</row>
    <row r="15" spans="1:15">
      <c r="A15" s="461" t="s">
        <v>749</v>
      </c>
      <c r="B15" s="461"/>
      <c r="C15" s="461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</row>
    <row r="16" spans="1:15">
      <c r="A16" s="462" t="s">
        <v>182</v>
      </c>
      <c r="B16" s="463">
        <v>2014</v>
      </c>
      <c r="C16" s="458">
        <v>2015</v>
      </c>
      <c r="D16" s="458">
        <v>2016</v>
      </c>
      <c r="E16" s="458" t="s">
        <v>778</v>
      </c>
      <c r="F16" s="464">
        <v>2017</v>
      </c>
      <c r="G16" s="464"/>
      <c r="H16" s="464"/>
      <c r="I16" s="464"/>
      <c r="J16" s="458" t="s">
        <v>783</v>
      </c>
      <c r="K16" s="458">
        <v>2018</v>
      </c>
      <c r="L16" s="458"/>
      <c r="M16" s="458"/>
      <c r="N16" s="458"/>
      <c r="O16" s="459" t="s">
        <v>289</v>
      </c>
    </row>
    <row r="17" spans="1:15" ht="25.5">
      <c r="A17" s="462"/>
      <c r="B17" s="463"/>
      <c r="C17" s="458"/>
      <c r="D17" s="458"/>
      <c r="E17" s="458"/>
      <c r="F17" s="191" t="s">
        <v>503</v>
      </c>
      <c r="G17" s="191" t="s">
        <v>504</v>
      </c>
      <c r="H17" s="191" t="s">
        <v>505</v>
      </c>
      <c r="I17" s="191" t="s">
        <v>506</v>
      </c>
      <c r="J17" s="465"/>
      <c r="K17" s="191" t="s">
        <v>507</v>
      </c>
      <c r="L17" s="191" t="s">
        <v>508</v>
      </c>
      <c r="M17" s="191" t="s">
        <v>724</v>
      </c>
      <c r="N17" s="191" t="s">
        <v>732</v>
      </c>
      <c r="O17" s="459"/>
    </row>
    <row r="18" spans="1:15">
      <c r="A18" s="27" t="s">
        <v>183</v>
      </c>
      <c r="B18" s="24">
        <v>254</v>
      </c>
      <c r="C18" s="24">
        <v>256</v>
      </c>
      <c r="D18" s="24">
        <v>255</v>
      </c>
      <c r="E18" s="24">
        <v>250</v>
      </c>
      <c r="F18" s="92">
        <v>250</v>
      </c>
      <c r="G18" s="92">
        <v>250</v>
      </c>
      <c r="H18" s="92">
        <v>255</v>
      </c>
      <c r="I18" s="92">
        <v>255</v>
      </c>
      <c r="J18" s="359">
        <v>255</v>
      </c>
      <c r="K18" s="92">
        <v>255</v>
      </c>
      <c r="L18" s="92">
        <v>255</v>
      </c>
      <c r="M18" s="92">
        <v>249</v>
      </c>
      <c r="N18" s="92">
        <v>251</v>
      </c>
      <c r="O18" s="139" t="s">
        <v>288</v>
      </c>
    </row>
    <row r="19" spans="1:15">
      <c r="A19" s="27" t="s">
        <v>184</v>
      </c>
      <c r="B19" s="24">
        <v>184</v>
      </c>
      <c r="C19" s="24">
        <v>188</v>
      </c>
      <c r="D19" s="24">
        <v>187</v>
      </c>
      <c r="E19" s="24">
        <v>191</v>
      </c>
      <c r="F19" s="92">
        <v>192</v>
      </c>
      <c r="G19" s="92">
        <v>191</v>
      </c>
      <c r="H19" s="92">
        <v>196</v>
      </c>
      <c r="I19" s="92">
        <v>196</v>
      </c>
      <c r="J19" s="359">
        <v>197</v>
      </c>
      <c r="K19" s="92">
        <v>196</v>
      </c>
      <c r="L19" s="92">
        <v>197</v>
      </c>
      <c r="M19" s="92">
        <v>198</v>
      </c>
      <c r="N19" s="92">
        <v>199</v>
      </c>
      <c r="O19" s="139" t="s">
        <v>287</v>
      </c>
    </row>
    <row r="20" spans="1:15" ht="15.75" thickBot="1">
      <c r="A20" s="203" t="s">
        <v>10</v>
      </c>
      <c r="B20" s="203">
        <v>438</v>
      </c>
      <c r="C20" s="203">
        <v>444</v>
      </c>
      <c r="D20" s="203">
        <v>442</v>
      </c>
      <c r="E20" s="203">
        <v>441</v>
      </c>
      <c r="F20" s="204">
        <v>442</v>
      </c>
      <c r="G20" s="205">
        <v>441</v>
      </c>
      <c r="H20" s="205">
        <v>451</v>
      </c>
      <c r="I20" s="205">
        <v>451</v>
      </c>
      <c r="J20" s="206">
        <f>SUM(J18:J19)</f>
        <v>452</v>
      </c>
      <c r="K20" s="206">
        <v>451</v>
      </c>
      <c r="L20" s="206">
        <f>SUM(L18:L19)</f>
        <v>452</v>
      </c>
      <c r="M20" s="206">
        <v>447</v>
      </c>
      <c r="N20" s="206">
        <v>450</v>
      </c>
      <c r="O20" s="138" t="s">
        <v>234</v>
      </c>
    </row>
    <row r="21" spans="1:15">
      <c r="A21" s="2" t="s">
        <v>231</v>
      </c>
      <c r="B21" s="13"/>
      <c r="C21" s="13"/>
      <c r="D21" s="13"/>
      <c r="E21" s="13"/>
      <c r="F21" s="13"/>
      <c r="O21" s="98" t="s">
        <v>233</v>
      </c>
    </row>
    <row r="22" spans="1:15">
      <c r="A22" s="343" t="s">
        <v>509</v>
      </c>
      <c r="B22" s="13"/>
      <c r="C22" s="13"/>
      <c r="D22" s="13"/>
      <c r="O22" s="194" t="s">
        <v>510</v>
      </c>
    </row>
    <row r="23" spans="1:15">
      <c r="A23" s="343" t="s">
        <v>511</v>
      </c>
      <c r="B23" s="13"/>
      <c r="C23" s="13"/>
      <c r="D23" s="13"/>
      <c r="O23" s="194" t="s">
        <v>512</v>
      </c>
    </row>
    <row r="24" spans="1:15">
      <c r="A24" s="343" t="s">
        <v>725</v>
      </c>
      <c r="B24" s="13"/>
      <c r="C24" s="13"/>
      <c r="D24" s="13"/>
      <c r="O24" s="194" t="s">
        <v>726</v>
      </c>
    </row>
  </sheetData>
  <mergeCells count="22"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  <mergeCell ref="K16:N16"/>
    <mergeCell ref="O16:O17"/>
    <mergeCell ref="O4:O5"/>
    <mergeCell ref="A14:O14"/>
    <mergeCell ref="A15:O15"/>
    <mergeCell ref="A16:A17"/>
    <mergeCell ref="B16:B17"/>
    <mergeCell ref="C16:C17"/>
    <mergeCell ref="D16:D17"/>
    <mergeCell ref="E16:E17"/>
    <mergeCell ref="F16:I16"/>
    <mergeCell ref="J16:J17"/>
  </mergeCells>
  <hyperlinks>
    <hyperlink ref="M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view="pageBreakPreview" zoomScale="115" zoomScaleNormal="100" zoomScaleSheetLayoutView="115" workbookViewId="0">
      <selection activeCell="L3" sqref="L3"/>
    </sheetView>
  </sheetViews>
  <sheetFormatPr defaultColWidth="9.140625" defaultRowHeight="15"/>
  <cols>
    <col min="1" max="1" width="16.7109375" style="88" customWidth="1"/>
    <col min="2" max="9" width="9.140625" style="88" bestFit="1" customWidth="1"/>
    <col min="10" max="10" width="9.140625" style="88" customWidth="1"/>
    <col min="11" max="12" width="9.140625" style="88" bestFit="1" customWidth="1"/>
    <col min="13" max="14" width="9.140625" style="88" customWidth="1"/>
    <col min="15" max="15" width="18" style="88" customWidth="1"/>
    <col min="16" max="16384" width="9.140625" style="88"/>
  </cols>
  <sheetData>
    <row r="1" spans="1:15">
      <c r="A1" s="411" t="s">
        <v>741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11" t="s">
        <v>746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>
      <c r="A3" s="31"/>
      <c r="B3" s="32"/>
      <c r="C3" s="32"/>
      <c r="D3" s="32"/>
      <c r="E3" s="11"/>
      <c r="F3" s="32"/>
      <c r="L3" s="11" t="s">
        <v>75</v>
      </c>
      <c r="M3" s="11"/>
      <c r="N3" s="11"/>
    </row>
    <row r="4" spans="1:15">
      <c r="A4" s="462" t="s">
        <v>132</v>
      </c>
      <c r="B4" s="458">
        <v>2014</v>
      </c>
      <c r="C4" s="458">
        <v>2015</v>
      </c>
      <c r="D4" s="458">
        <v>2016</v>
      </c>
      <c r="E4" s="458" t="s">
        <v>778</v>
      </c>
      <c r="F4" s="464">
        <v>2017</v>
      </c>
      <c r="G4" s="464"/>
      <c r="H4" s="464"/>
      <c r="I4" s="464"/>
      <c r="J4" s="458" t="s">
        <v>783</v>
      </c>
      <c r="K4" s="458">
        <v>2018</v>
      </c>
      <c r="L4" s="458"/>
      <c r="M4" s="458"/>
      <c r="N4" s="458"/>
      <c r="O4" s="460" t="s">
        <v>232</v>
      </c>
    </row>
    <row r="5" spans="1:15" ht="25.5">
      <c r="A5" s="462"/>
      <c r="B5" s="458"/>
      <c r="C5" s="458"/>
      <c r="D5" s="458"/>
      <c r="E5" s="458"/>
      <c r="F5" s="191" t="s">
        <v>503</v>
      </c>
      <c r="G5" s="191" t="s">
        <v>504</v>
      </c>
      <c r="H5" s="191" t="s">
        <v>505</v>
      </c>
      <c r="I5" s="191" t="s">
        <v>506</v>
      </c>
      <c r="J5" s="465"/>
      <c r="K5" s="191" t="s">
        <v>507</v>
      </c>
      <c r="L5" s="191" t="s">
        <v>508</v>
      </c>
      <c r="M5" s="191" t="s">
        <v>724</v>
      </c>
      <c r="N5" s="191" t="s">
        <v>732</v>
      </c>
      <c r="O5" s="460"/>
    </row>
    <row r="6" spans="1:15">
      <c r="A6" s="27" t="s">
        <v>180</v>
      </c>
      <c r="B6" s="24">
        <v>208459</v>
      </c>
      <c r="C6" s="24">
        <v>218359</v>
      </c>
      <c r="D6" s="24">
        <v>228980</v>
      </c>
      <c r="E6" s="24">
        <v>234197</v>
      </c>
      <c r="F6" s="24">
        <v>234197</v>
      </c>
      <c r="G6" s="24">
        <v>234197</v>
      </c>
      <c r="H6" s="24">
        <v>241528</v>
      </c>
      <c r="I6" s="24">
        <v>237676</v>
      </c>
      <c r="J6" s="24">
        <v>237478</v>
      </c>
      <c r="K6" s="24">
        <v>237676</v>
      </c>
      <c r="L6" s="24">
        <v>237478</v>
      </c>
      <c r="M6" s="207">
        <v>248330</v>
      </c>
      <c r="N6" s="24">
        <v>244930</v>
      </c>
      <c r="O6" s="141" t="s">
        <v>238</v>
      </c>
    </row>
    <row r="7" spans="1:15">
      <c r="A7" s="27" t="s">
        <v>181</v>
      </c>
      <c r="B7" s="24">
        <v>113625</v>
      </c>
      <c r="C7" s="24">
        <v>114072</v>
      </c>
      <c r="D7" s="24">
        <v>117489</v>
      </c>
      <c r="E7" s="24">
        <v>119677</v>
      </c>
      <c r="F7" s="24">
        <v>119686</v>
      </c>
      <c r="G7" s="24">
        <v>119677</v>
      </c>
      <c r="H7" s="24">
        <v>121843</v>
      </c>
      <c r="I7" s="24">
        <v>120768</v>
      </c>
      <c r="J7" s="24">
        <v>120285</v>
      </c>
      <c r="K7" s="24">
        <v>120768</v>
      </c>
      <c r="L7" s="24">
        <v>120285</v>
      </c>
      <c r="M7" s="24">
        <v>123620</v>
      </c>
      <c r="N7" s="24">
        <v>122393</v>
      </c>
      <c r="O7" s="141" t="s">
        <v>291</v>
      </c>
    </row>
    <row r="8" spans="1:15">
      <c r="A8" s="27" t="s">
        <v>219</v>
      </c>
      <c r="B8" s="24">
        <v>18719</v>
      </c>
      <c r="C8" s="24">
        <v>19070</v>
      </c>
      <c r="D8" s="24">
        <v>19560</v>
      </c>
      <c r="E8" s="24">
        <v>19712</v>
      </c>
      <c r="F8" s="24">
        <v>19712</v>
      </c>
      <c r="G8" s="24">
        <v>19712</v>
      </c>
      <c r="H8" s="24">
        <v>20604</v>
      </c>
      <c r="I8" s="24">
        <v>20250</v>
      </c>
      <c r="J8" s="24">
        <v>20156</v>
      </c>
      <c r="K8" s="24">
        <v>20250</v>
      </c>
      <c r="L8" s="24">
        <v>20156</v>
      </c>
      <c r="M8" s="24">
        <v>20848</v>
      </c>
      <c r="N8" s="24">
        <v>20458</v>
      </c>
      <c r="O8" s="141" t="s">
        <v>290</v>
      </c>
    </row>
    <row r="9" spans="1:15">
      <c r="A9" s="21" t="s">
        <v>10</v>
      </c>
      <c r="B9" s="30">
        <v>340803</v>
      </c>
      <c r="C9" s="30">
        <v>351501</v>
      </c>
      <c r="D9" s="30">
        <v>366029</v>
      </c>
      <c r="E9" s="30">
        <v>373586</v>
      </c>
      <c r="F9" s="30">
        <v>373595</v>
      </c>
      <c r="G9" s="30">
        <v>373586</v>
      </c>
      <c r="H9" s="30">
        <v>383975</v>
      </c>
      <c r="I9" s="30">
        <v>378694</v>
      </c>
      <c r="J9" s="30">
        <v>377919</v>
      </c>
      <c r="K9" s="30">
        <v>378694</v>
      </c>
      <c r="L9" s="30">
        <v>377919</v>
      </c>
      <c r="M9" s="208">
        <v>392798</v>
      </c>
      <c r="N9" s="208">
        <v>387781</v>
      </c>
      <c r="O9" s="140" t="s">
        <v>234</v>
      </c>
    </row>
    <row r="10" spans="1:15">
      <c r="A10" s="26" t="s">
        <v>231</v>
      </c>
      <c r="B10" s="25"/>
      <c r="C10" s="25"/>
      <c r="D10" s="25"/>
      <c r="E10" s="13"/>
      <c r="F10" s="13"/>
      <c r="O10" s="98" t="s">
        <v>233</v>
      </c>
    </row>
    <row r="11" spans="1:15">
      <c r="A11" s="343" t="s">
        <v>509</v>
      </c>
      <c r="B11" s="13"/>
      <c r="C11" s="13"/>
      <c r="D11" s="13"/>
      <c r="O11" s="194" t="s">
        <v>510</v>
      </c>
    </row>
    <row r="12" spans="1:15">
      <c r="A12" s="343" t="s">
        <v>511</v>
      </c>
      <c r="B12" s="13"/>
      <c r="C12" s="13"/>
      <c r="D12" s="13"/>
      <c r="O12" s="194" t="s">
        <v>512</v>
      </c>
    </row>
    <row r="13" spans="1:15">
      <c r="A13" s="343" t="s">
        <v>725</v>
      </c>
      <c r="B13" s="13"/>
      <c r="C13" s="13"/>
      <c r="D13" s="13"/>
      <c r="O13" s="194" t="s">
        <v>726</v>
      </c>
    </row>
    <row r="14" spans="1:15">
      <c r="A14" s="343"/>
      <c r="B14" s="13"/>
      <c r="C14" s="13"/>
      <c r="D14" s="13"/>
      <c r="O14" s="194"/>
    </row>
    <row r="15" spans="1:15">
      <c r="A15" s="411" t="s">
        <v>742</v>
      </c>
      <c r="B15" s="411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</row>
    <row r="16" spans="1:15">
      <c r="A16" s="411" t="s">
        <v>745</v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</row>
    <row r="17" spans="1:15">
      <c r="A17" s="462" t="s">
        <v>182</v>
      </c>
      <c r="B17" s="458">
        <v>2014</v>
      </c>
      <c r="C17" s="458">
        <v>2015</v>
      </c>
      <c r="D17" s="458">
        <v>2016</v>
      </c>
      <c r="E17" s="458" t="s">
        <v>778</v>
      </c>
      <c r="F17" s="458">
        <v>2017</v>
      </c>
      <c r="G17" s="458"/>
      <c r="H17" s="458"/>
      <c r="I17" s="458"/>
      <c r="J17" s="458" t="s">
        <v>783</v>
      </c>
      <c r="K17" s="465">
        <v>2018</v>
      </c>
      <c r="L17" s="465"/>
      <c r="M17" s="465"/>
      <c r="N17" s="465"/>
      <c r="O17" s="459" t="s">
        <v>289</v>
      </c>
    </row>
    <row r="18" spans="1:15" ht="25.5">
      <c r="A18" s="462"/>
      <c r="B18" s="458"/>
      <c r="C18" s="458"/>
      <c r="D18" s="458"/>
      <c r="E18" s="458"/>
      <c r="F18" s="191" t="s">
        <v>503</v>
      </c>
      <c r="G18" s="191" t="s">
        <v>504</v>
      </c>
      <c r="H18" s="191" t="s">
        <v>505</v>
      </c>
      <c r="I18" s="191" t="s">
        <v>506</v>
      </c>
      <c r="J18" s="465"/>
      <c r="K18" s="191" t="s">
        <v>507</v>
      </c>
      <c r="L18" s="191" t="s">
        <v>508</v>
      </c>
      <c r="M18" s="191" t="s">
        <v>724</v>
      </c>
      <c r="N18" s="191" t="s">
        <v>732</v>
      </c>
      <c r="O18" s="459"/>
    </row>
    <row r="19" spans="1:15">
      <c r="A19" s="27" t="s">
        <v>183</v>
      </c>
      <c r="B19" s="24">
        <v>126216</v>
      </c>
      <c r="C19" s="24">
        <v>127698</v>
      </c>
      <c r="D19" s="24">
        <v>129794</v>
      </c>
      <c r="E19" s="24">
        <v>132098</v>
      </c>
      <c r="F19" s="24">
        <v>132098</v>
      </c>
      <c r="G19" s="24">
        <v>132098</v>
      </c>
      <c r="H19" s="24">
        <v>136757</v>
      </c>
      <c r="I19" s="24">
        <v>136202</v>
      </c>
      <c r="J19" s="24">
        <v>135865</v>
      </c>
      <c r="K19" s="24">
        <v>136202</v>
      </c>
      <c r="L19" s="24">
        <v>135865</v>
      </c>
      <c r="M19" s="207">
        <v>139277</v>
      </c>
      <c r="N19" s="207">
        <v>138196</v>
      </c>
      <c r="O19" s="139" t="s">
        <v>288</v>
      </c>
    </row>
    <row r="20" spans="1:15">
      <c r="A20" s="27" t="s">
        <v>184</v>
      </c>
      <c r="B20" s="24">
        <v>214587</v>
      </c>
      <c r="C20" s="24">
        <v>223803</v>
      </c>
      <c r="D20" s="24">
        <v>236235</v>
      </c>
      <c r="E20" s="24">
        <v>241488</v>
      </c>
      <c r="F20" s="24">
        <v>241497</v>
      </c>
      <c r="G20" s="24">
        <v>241488</v>
      </c>
      <c r="H20" s="24">
        <v>247218</v>
      </c>
      <c r="I20" s="24">
        <v>242492</v>
      </c>
      <c r="J20" s="24">
        <v>242054</v>
      </c>
      <c r="K20" s="24">
        <v>242492</v>
      </c>
      <c r="L20" s="24">
        <v>242054</v>
      </c>
      <c r="M20" s="24">
        <v>253521</v>
      </c>
      <c r="N20" s="24">
        <v>249585</v>
      </c>
      <c r="O20" s="139" t="s">
        <v>287</v>
      </c>
    </row>
    <row r="21" spans="1:15">
      <c r="A21" s="21" t="s">
        <v>10</v>
      </c>
      <c r="B21" s="30">
        <v>340803</v>
      </c>
      <c r="C21" s="30">
        <v>351501</v>
      </c>
      <c r="D21" s="30">
        <v>366029</v>
      </c>
      <c r="E21" s="30">
        <v>373586</v>
      </c>
      <c r="F21" s="30">
        <v>373595</v>
      </c>
      <c r="G21" s="30">
        <v>373586</v>
      </c>
      <c r="H21" s="30">
        <v>383975</v>
      </c>
      <c r="I21" s="30">
        <v>378694</v>
      </c>
      <c r="J21" s="30">
        <v>377919</v>
      </c>
      <c r="K21" s="30">
        <v>378694</v>
      </c>
      <c r="L21" s="30">
        <v>377919</v>
      </c>
      <c r="M21" s="208">
        <v>392798</v>
      </c>
      <c r="N21" s="208">
        <f>SUM(N19:N20)</f>
        <v>387781</v>
      </c>
      <c r="O21" s="142" t="s">
        <v>234</v>
      </c>
    </row>
    <row r="22" spans="1:15">
      <c r="A22" s="26" t="s">
        <v>231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28"/>
      <c r="N22" s="28"/>
      <c r="O22" s="98" t="s">
        <v>233</v>
      </c>
    </row>
    <row r="23" spans="1:15">
      <c r="A23" s="343" t="s">
        <v>509</v>
      </c>
      <c r="B23" s="13"/>
      <c r="C23" s="13"/>
      <c r="D23" s="13"/>
      <c r="O23" s="194" t="s">
        <v>510</v>
      </c>
    </row>
    <row r="24" spans="1:15">
      <c r="A24" s="343" t="s">
        <v>511</v>
      </c>
      <c r="B24" s="13"/>
      <c r="C24" s="13"/>
      <c r="D24" s="13"/>
      <c r="O24" s="194" t="s">
        <v>512</v>
      </c>
    </row>
    <row r="25" spans="1:15">
      <c r="A25" s="343" t="s">
        <v>725</v>
      </c>
      <c r="B25" s="13"/>
      <c r="C25" s="13"/>
      <c r="D25" s="13"/>
      <c r="M25" s="12"/>
      <c r="O25" s="194" t="s">
        <v>726</v>
      </c>
    </row>
    <row r="26" spans="1:15">
      <c r="A26" s="343"/>
      <c r="B26" s="13"/>
      <c r="C26" s="13"/>
      <c r="D26" s="13"/>
      <c r="O26" s="194"/>
    </row>
    <row r="27" spans="1:15">
      <c r="A27" s="411" t="s">
        <v>743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</row>
    <row r="28" spans="1:15">
      <c r="A28" s="411" t="s">
        <v>744</v>
      </c>
      <c r="B28" s="411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</row>
    <row r="29" spans="1:15">
      <c r="A29" s="462" t="s">
        <v>185</v>
      </c>
      <c r="B29" s="458">
        <v>2014</v>
      </c>
      <c r="C29" s="458">
        <v>2015</v>
      </c>
      <c r="D29" s="458">
        <v>2016</v>
      </c>
      <c r="E29" s="458" t="s">
        <v>778</v>
      </c>
      <c r="F29" s="458">
        <v>2017</v>
      </c>
      <c r="G29" s="458"/>
      <c r="H29" s="458"/>
      <c r="I29" s="458"/>
      <c r="J29" s="458" t="s">
        <v>783</v>
      </c>
      <c r="K29" s="465">
        <v>2018</v>
      </c>
      <c r="L29" s="465"/>
      <c r="M29" s="465"/>
      <c r="N29" s="465"/>
      <c r="O29" s="459" t="s">
        <v>292</v>
      </c>
    </row>
    <row r="30" spans="1:15" ht="25.5">
      <c r="A30" s="462"/>
      <c r="B30" s="458"/>
      <c r="C30" s="458"/>
      <c r="D30" s="458"/>
      <c r="E30" s="458"/>
      <c r="F30" s="191" t="s">
        <v>503</v>
      </c>
      <c r="G30" s="191" t="s">
        <v>504</v>
      </c>
      <c r="H30" s="191" t="s">
        <v>505</v>
      </c>
      <c r="I30" s="191" t="s">
        <v>506</v>
      </c>
      <c r="J30" s="465"/>
      <c r="K30" s="191" t="s">
        <v>507</v>
      </c>
      <c r="L30" s="191" t="s">
        <v>508</v>
      </c>
      <c r="M30" s="191" t="s">
        <v>724</v>
      </c>
      <c r="N30" s="191" t="s">
        <v>732</v>
      </c>
      <c r="O30" s="459"/>
    </row>
    <row r="31" spans="1:15">
      <c r="A31" s="27" t="s">
        <v>186</v>
      </c>
      <c r="B31" s="24">
        <v>174133</v>
      </c>
      <c r="C31" s="24">
        <v>179423</v>
      </c>
      <c r="D31" s="24">
        <v>186606</v>
      </c>
      <c r="E31" s="24">
        <v>190378</v>
      </c>
      <c r="F31" s="24">
        <v>190383</v>
      </c>
      <c r="G31" s="24">
        <v>190378</v>
      </c>
      <c r="H31" s="24">
        <v>195878</v>
      </c>
      <c r="I31" s="24">
        <v>193091</v>
      </c>
      <c r="J31" s="24">
        <v>192679</v>
      </c>
      <c r="K31" s="24">
        <v>193091</v>
      </c>
      <c r="L31" s="24">
        <v>192679</v>
      </c>
      <c r="M31" s="207">
        <v>200531</v>
      </c>
      <c r="N31" s="24">
        <v>197854</v>
      </c>
      <c r="O31" s="143" t="s">
        <v>293</v>
      </c>
    </row>
    <row r="32" spans="1:15">
      <c r="A32" s="27" t="s">
        <v>187</v>
      </c>
      <c r="B32" s="24">
        <v>166670</v>
      </c>
      <c r="C32" s="24">
        <v>172078</v>
      </c>
      <c r="D32" s="24">
        <v>179423</v>
      </c>
      <c r="E32" s="24">
        <v>183208</v>
      </c>
      <c r="F32" s="24">
        <v>183212</v>
      </c>
      <c r="G32" s="24">
        <v>183208</v>
      </c>
      <c r="H32" s="24">
        <v>188097</v>
      </c>
      <c r="I32" s="24">
        <v>185603</v>
      </c>
      <c r="J32" s="24">
        <v>185240</v>
      </c>
      <c r="K32" s="24">
        <v>185603</v>
      </c>
      <c r="L32" s="24">
        <v>185240</v>
      </c>
      <c r="M32" s="24">
        <v>192267</v>
      </c>
      <c r="N32" s="24">
        <v>189927</v>
      </c>
      <c r="O32" s="143" t="s">
        <v>294</v>
      </c>
    </row>
    <row r="33" spans="1:15">
      <c r="A33" s="21" t="s">
        <v>10</v>
      </c>
      <c r="B33" s="30">
        <v>340803</v>
      </c>
      <c r="C33" s="30">
        <v>351501</v>
      </c>
      <c r="D33" s="30">
        <v>366029</v>
      </c>
      <c r="E33" s="30">
        <v>373586</v>
      </c>
      <c r="F33" s="30">
        <v>373595</v>
      </c>
      <c r="G33" s="30">
        <v>373586</v>
      </c>
      <c r="H33" s="30">
        <v>383975</v>
      </c>
      <c r="I33" s="30">
        <v>378694</v>
      </c>
      <c r="J33" s="30">
        <v>377919</v>
      </c>
      <c r="K33" s="30">
        <v>378694</v>
      </c>
      <c r="L33" s="30">
        <v>377919</v>
      </c>
      <c r="M33" s="208">
        <v>392798</v>
      </c>
      <c r="N33" s="208">
        <v>387781</v>
      </c>
      <c r="O33" s="142" t="s">
        <v>234</v>
      </c>
    </row>
    <row r="34" spans="1:15">
      <c r="A34" s="26" t="s">
        <v>231</v>
      </c>
      <c r="B34" s="25"/>
      <c r="C34" s="25"/>
      <c r="D34" s="25"/>
      <c r="E34" s="25"/>
      <c r="F34" s="25"/>
      <c r="O34" s="98" t="s">
        <v>233</v>
      </c>
    </row>
    <row r="35" spans="1:15">
      <c r="A35" s="343" t="s">
        <v>509</v>
      </c>
      <c r="B35" s="13"/>
      <c r="C35" s="13"/>
      <c r="D35" s="13"/>
      <c r="O35" s="194" t="s">
        <v>510</v>
      </c>
    </row>
    <row r="36" spans="1:15">
      <c r="A36" s="343" t="s">
        <v>511</v>
      </c>
      <c r="B36" s="13"/>
      <c r="C36" s="13"/>
      <c r="D36" s="13"/>
      <c r="O36" s="194" t="s">
        <v>512</v>
      </c>
    </row>
    <row r="37" spans="1:15">
      <c r="A37" s="343" t="s">
        <v>725</v>
      </c>
      <c r="B37" s="13"/>
      <c r="C37" s="13"/>
      <c r="D37" s="13"/>
      <c r="O37" s="194" t="s">
        <v>726</v>
      </c>
    </row>
    <row r="38" spans="1:15">
      <c r="A38" s="26"/>
      <c r="B38" s="25"/>
      <c r="C38" s="25"/>
      <c r="D38" s="25"/>
      <c r="E38" s="25"/>
      <c r="F38" s="25"/>
    </row>
  </sheetData>
  <mergeCells count="33"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  <mergeCell ref="O4:O5"/>
    <mergeCell ref="A15:O15"/>
    <mergeCell ref="A16:O16"/>
    <mergeCell ref="A17:A18"/>
    <mergeCell ref="B17:B18"/>
    <mergeCell ref="C17:C18"/>
    <mergeCell ref="D17:D18"/>
    <mergeCell ref="E17:E18"/>
    <mergeCell ref="F17:I17"/>
    <mergeCell ref="J17:J18"/>
    <mergeCell ref="J29:J30"/>
    <mergeCell ref="K29:N29"/>
    <mergeCell ref="O29:O30"/>
    <mergeCell ref="K17:N17"/>
    <mergeCell ref="O17:O18"/>
    <mergeCell ref="A27:O27"/>
    <mergeCell ref="A28:O28"/>
    <mergeCell ref="A29:A30"/>
    <mergeCell ref="B29:B30"/>
    <mergeCell ref="C29:C30"/>
    <mergeCell ref="D29:D30"/>
    <mergeCell ref="E29:E30"/>
    <mergeCell ref="F29:I29"/>
  </mergeCells>
  <hyperlinks>
    <hyperlink ref="L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rightToLeft="1" view="pageBreakPreview" zoomScaleNormal="100" zoomScaleSheetLayoutView="100" workbookViewId="0">
      <selection activeCell="L3" sqref="L3"/>
    </sheetView>
  </sheetViews>
  <sheetFormatPr defaultColWidth="9.140625" defaultRowHeight="15"/>
  <cols>
    <col min="1" max="1" width="17.140625" style="88" customWidth="1"/>
    <col min="2" max="3" width="10.5703125" style="88" bestFit="1" customWidth="1"/>
    <col min="4" max="8" width="9.140625" style="88"/>
    <col min="9" max="10" width="11.140625" style="88" customWidth="1"/>
    <col min="11" max="14" width="9.140625" style="88"/>
    <col min="15" max="15" width="16.42578125" style="88" customWidth="1"/>
    <col min="16" max="16384" width="9.140625" style="88"/>
  </cols>
  <sheetData>
    <row r="1" spans="1:15">
      <c r="A1" s="411" t="s">
        <v>740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11" t="s">
        <v>735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>
      <c r="A3" s="31"/>
      <c r="B3" s="32"/>
      <c r="C3" s="32"/>
      <c r="D3" s="32"/>
      <c r="E3" s="11"/>
      <c r="L3" s="11" t="s">
        <v>75</v>
      </c>
      <c r="M3" s="11"/>
      <c r="N3" s="11"/>
    </row>
    <row r="4" spans="1:15">
      <c r="A4" s="462" t="s">
        <v>132</v>
      </c>
      <c r="B4" s="458">
        <v>2014</v>
      </c>
      <c r="C4" s="458">
        <v>2015</v>
      </c>
      <c r="D4" s="458">
        <v>2016</v>
      </c>
      <c r="E4" s="458" t="s">
        <v>778</v>
      </c>
      <c r="F4" s="458">
        <v>2017</v>
      </c>
      <c r="G4" s="458"/>
      <c r="H4" s="458"/>
      <c r="I4" s="458"/>
      <c r="J4" s="458" t="s">
        <v>783</v>
      </c>
      <c r="K4" s="458">
        <v>2018</v>
      </c>
      <c r="L4" s="458"/>
      <c r="M4" s="458"/>
      <c r="N4" s="458"/>
      <c r="O4" s="460" t="s">
        <v>232</v>
      </c>
    </row>
    <row r="5" spans="1:15" ht="25.5">
      <c r="A5" s="462"/>
      <c r="B5" s="458"/>
      <c r="C5" s="458"/>
      <c r="D5" s="458"/>
      <c r="E5" s="458"/>
      <c r="F5" s="191" t="s">
        <v>503</v>
      </c>
      <c r="G5" s="191" t="s">
        <v>504</v>
      </c>
      <c r="H5" s="191" t="s">
        <v>505</v>
      </c>
      <c r="I5" s="191" t="s">
        <v>727</v>
      </c>
      <c r="J5" s="465"/>
      <c r="K5" s="191" t="s">
        <v>507</v>
      </c>
      <c r="L5" s="191" t="s">
        <v>508</v>
      </c>
      <c r="M5" s="191" t="s">
        <v>724</v>
      </c>
      <c r="N5" s="191" t="s">
        <v>732</v>
      </c>
      <c r="O5" s="460"/>
    </row>
    <row r="6" spans="1:15">
      <c r="A6" s="27" t="s">
        <v>180</v>
      </c>
      <c r="B6" s="24">
        <v>13225</v>
      </c>
      <c r="C6" s="24">
        <v>13557</v>
      </c>
      <c r="D6" s="24">
        <v>13531</v>
      </c>
      <c r="E6" s="24">
        <v>15842</v>
      </c>
      <c r="F6" s="24">
        <v>15934</v>
      </c>
      <c r="G6" s="24">
        <v>15842</v>
      </c>
      <c r="H6" s="77">
        <v>15842</v>
      </c>
      <c r="I6" s="95" t="s">
        <v>20</v>
      </c>
      <c r="J6" s="24">
        <v>17985</v>
      </c>
      <c r="K6" s="24">
        <v>17896</v>
      </c>
      <c r="L6" s="24">
        <v>17985</v>
      </c>
      <c r="M6" s="207">
        <v>17272</v>
      </c>
      <c r="N6" s="24">
        <v>17884</v>
      </c>
      <c r="O6" s="141" t="s">
        <v>238</v>
      </c>
    </row>
    <row r="7" spans="1:15">
      <c r="A7" s="27" t="s">
        <v>181</v>
      </c>
      <c r="B7" s="24">
        <v>8458</v>
      </c>
      <c r="C7" s="24">
        <v>8275</v>
      </c>
      <c r="D7" s="24">
        <v>8407</v>
      </c>
      <c r="E7" s="24">
        <v>9302</v>
      </c>
      <c r="F7" s="24">
        <v>9266</v>
      </c>
      <c r="G7" s="24">
        <v>9302</v>
      </c>
      <c r="H7" s="77">
        <v>9302</v>
      </c>
      <c r="I7" s="95" t="s">
        <v>20</v>
      </c>
      <c r="J7" s="24">
        <v>9675</v>
      </c>
      <c r="K7" s="24">
        <v>9729</v>
      </c>
      <c r="L7" s="24">
        <v>9675</v>
      </c>
      <c r="M7" s="24">
        <v>9285</v>
      </c>
      <c r="N7" s="24">
        <v>9555</v>
      </c>
      <c r="O7" s="141" t="s">
        <v>291</v>
      </c>
    </row>
    <row r="8" spans="1:15">
      <c r="A8" s="27" t="s">
        <v>223</v>
      </c>
      <c r="B8" s="24">
        <v>1656</v>
      </c>
      <c r="C8" s="24">
        <v>1739</v>
      </c>
      <c r="D8" s="24">
        <v>1807</v>
      </c>
      <c r="E8" s="24">
        <v>1809</v>
      </c>
      <c r="F8" s="24">
        <v>1890</v>
      </c>
      <c r="G8" s="24">
        <v>1809</v>
      </c>
      <c r="H8" s="77">
        <v>1809</v>
      </c>
      <c r="I8" s="95" t="s">
        <v>20</v>
      </c>
      <c r="J8" s="24">
        <v>1826</v>
      </c>
      <c r="K8" s="24">
        <v>1812</v>
      </c>
      <c r="L8" s="24">
        <v>1826</v>
      </c>
      <c r="M8" s="24">
        <v>1737</v>
      </c>
      <c r="N8" s="24">
        <v>1643</v>
      </c>
      <c r="O8" s="141" t="s">
        <v>290</v>
      </c>
    </row>
    <row r="9" spans="1:15">
      <c r="A9" s="29" t="s">
        <v>10</v>
      </c>
      <c r="B9" s="30">
        <v>23339</v>
      </c>
      <c r="C9" s="30">
        <v>23571</v>
      </c>
      <c r="D9" s="30">
        <v>23745</v>
      </c>
      <c r="E9" s="30">
        <v>26953</v>
      </c>
      <c r="F9" s="30">
        <v>27090</v>
      </c>
      <c r="G9" s="30">
        <v>26953</v>
      </c>
      <c r="H9" s="30">
        <v>26953</v>
      </c>
      <c r="I9" s="96" t="s">
        <v>20</v>
      </c>
      <c r="J9" s="30">
        <v>29486</v>
      </c>
      <c r="K9" s="30">
        <v>29437</v>
      </c>
      <c r="L9" s="30">
        <v>29486</v>
      </c>
      <c r="M9" s="208">
        <v>28294</v>
      </c>
      <c r="N9" s="210">
        <f>SUM(N6:N8)</f>
        <v>29082</v>
      </c>
      <c r="O9" s="140" t="s">
        <v>234</v>
      </c>
    </row>
    <row r="10" spans="1:15">
      <c r="A10" s="26" t="s">
        <v>231</v>
      </c>
      <c r="B10" s="25"/>
      <c r="C10" s="25"/>
      <c r="D10" s="25"/>
      <c r="O10" s="98" t="s">
        <v>233</v>
      </c>
    </row>
    <row r="11" spans="1:15">
      <c r="A11" s="343" t="s">
        <v>509</v>
      </c>
      <c r="O11" s="194" t="s">
        <v>510</v>
      </c>
    </row>
    <row r="12" spans="1:15">
      <c r="A12" s="343" t="s">
        <v>511</v>
      </c>
      <c r="O12" s="194" t="s">
        <v>512</v>
      </c>
    </row>
    <row r="13" spans="1:15">
      <c r="A13" s="343" t="s">
        <v>725</v>
      </c>
      <c r="B13" s="13"/>
      <c r="C13" s="13"/>
      <c r="D13" s="13"/>
      <c r="O13" s="194" t="s">
        <v>726</v>
      </c>
    </row>
    <row r="14" spans="1:15">
      <c r="A14" s="343" t="s">
        <v>728</v>
      </c>
      <c r="B14" s="13"/>
      <c r="C14" s="13"/>
      <c r="D14" s="13"/>
      <c r="O14" s="194" t="s">
        <v>729</v>
      </c>
    </row>
    <row r="16" spans="1:15">
      <c r="A16" s="411" t="s">
        <v>739</v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</row>
    <row r="17" spans="1:15">
      <c r="A17" s="411" t="s">
        <v>736</v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</row>
    <row r="18" spans="1:15">
      <c r="A18" s="462" t="s">
        <v>182</v>
      </c>
      <c r="B18" s="458">
        <v>2014</v>
      </c>
      <c r="C18" s="458">
        <v>2015</v>
      </c>
      <c r="D18" s="458">
        <v>2016</v>
      </c>
      <c r="E18" s="458" t="s">
        <v>778</v>
      </c>
      <c r="F18" s="458">
        <v>2017</v>
      </c>
      <c r="G18" s="458"/>
      <c r="H18" s="458"/>
      <c r="I18" s="458"/>
      <c r="J18" s="458" t="s">
        <v>783</v>
      </c>
      <c r="K18" s="458">
        <v>2018</v>
      </c>
      <c r="L18" s="458"/>
      <c r="M18" s="458"/>
      <c r="N18" s="458"/>
      <c r="O18" s="466" t="s">
        <v>289</v>
      </c>
    </row>
    <row r="19" spans="1:15" ht="25.5">
      <c r="A19" s="462"/>
      <c r="B19" s="458"/>
      <c r="C19" s="458"/>
      <c r="D19" s="458"/>
      <c r="E19" s="458"/>
      <c r="F19" s="191" t="s">
        <v>503</v>
      </c>
      <c r="G19" s="191" t="s">
        <v>504</v>
      </c>
      <c r="H19" s="191" t="s">
        <v>505</v>
      </c>
      <c r="I19" s="191" t="s">
        <v>727</v>
      </c>
      <c r="J19" s="465"/>
      <c r="K19" s="191" t="s">
        <v>507</v>
      </c>
      <c r="L19" s="191" t="s">
        <v>508</v>
      </c>
      <c r="M19" s="191" t="s">
        <v>724</v>
      </c>
      <c r="N19" s="191" t="s">
        <v>732</v>
      </c>
      <c r="O19" s="466"/>
    </row>
    <row r="20" spans="1:15">
      <c r="A20" s="27" t="s">
        <v>183</v>
      </c>
      <c r="B20" s="24">
        <v>10993</v>
      </c>
      <c r="C20" s="24">
        <v>11288</v>
      </c>
      <c r="D20" s="24">
        <v>11786</v>
      </c>
      <c r="E20" s="24">
        <v>11430</v>
      </c>
      <c r="F20" s="24">
        <v>11352</v>
      </c>
      <c r="G20" s="24">
        <v>11430</v>
      </c>
      <c r="H20" s="77">
        <v>11430</v>
      </c>
      <c r="I20" s="95" t="s">
        <v>20</v>
      </c>
      <c r="J20" s="97">
        <v>11293</v>
      </c>
      <c r="K20" s="97">
        <v>11394</v>
      </c>
      <c r="L20" s="97">
        <v>11293</v>
      </c>
      <c r="M20" s="209">
        <v>10668</v>
      </c>
      <c r="N20" s="358">
        <v>10665</v>
      </c>
      <c r="O20" s="139" t="s">
        <v>288</v>
      </c>
    </row>
    <row r="21" spans="1:15">
      <c r="A21" s="27" t="s">
        <v>184</v>
      </c>
      <c r="B21" s="24">
        <v>12346</v>
      </c>
      <c r="C21" s="24">
        <v>12283</v>
      </c>
      <c r="D21" s="24">
        <v>11959</v>
      </c>
      <c r="E21" s="24">
        <v>15523</v>
      </c>
      <c r="F21" s="24">
        <v>15738</v>
      </c>
      <c r="G21" s="24">
        <v>15523</v>
      </c>
      <c r="H21" s="77">
        <v>15523</v>
      </c>
      <c r="I21" s="95" t="s">
        <v>20</v>
      </c>
      <c r="J21" s="97">
        <v>18193</v>
      </c>
      <c r="K21" s="97">
        <v>18043</v>
      </c>
      <c r="L21" s="97">
        <v>18193</v>
      </c>
      <c r="M21" s="97">
        <v>17626</v>
      </c>
      <c r="N21" s="24">
        <v>18417</v>
      </c>
      <c r="O21" s="139" t="s">
        <v>287</v>
      </c>
    </row>
    <row r="22" spans="1:15">
      <c r="A22" s="21" t="s">
        <v>10</v>
      </c>
      <c r="B22" s="30">
        <v>23339</v>
      </c>
      <c r="C22" s="30">
        <v>23571</v>
      </c>
      <c r="D22" s="30">
        <v>23745</v>
      </c>
      <c r="E22" s="30">
        <v>26953</v>
      </c>
      <c r="F22" s="30">
        <v>27090</v>
      </c>
      <c r="G22" s="30">
        <v>26953</v>
      </c>
      <c r="H22" s="30">
        <v>26953</v>
      </c>
      <c r="I22" s="96" t="s">
        <v>20</v>
      </c>
      <c r="J22" s="30">
        <v>29486</v>
      </c>
      <c r="K22" s="30">
        <v>29437</v>
      </c>
      <c r="L22" s="30">
        <v>29486</v>
      </c>
      <c r="M22" s="208">
        <v>28294</v>
      </c>
      <c r="N22" s="208">
        <f>SUM(N20:N21)</f>
        <v>29082</v>
      </c>
      <c r="O22" s="142" t="s">
        <v>234</v>
      </c>
    </row>
    <row r="23" spans="1:15">
      <c r="A23" s="26" t="s">
        <v>231</v>
      </c>
      <c r="B23" s="25"/>
      <c r="C23" s="25"/>
      <c r="D23" s="25"/>
      <c r="O23" s="98" t="s">
        <v>233</v>
      </c>
    </row>
    <row r="24" spans="1:15">
      <c r="A24" s="343" t="s">
        <v>509</v>
      </c>
      <c r="B24" s="13"/>
      <c r="C24" s="13"/>
      <c r="D24" s="13"/>
      <c r="O24" s="194" t="s">
        <v>510</v>
      </c>
    </row>
    <row r="25" spans="1:15">
      <c r="A25" s="343" t="s">
        <v>511</v>
      </c>
      <c r="B25" s="13"/>
      <c r="C25" s="13"/>
      <c r="D25" s="13"/>
      <c r="O25" s="194" t="s">
        <v>512</v>
      </c>
    </row>
    <row r="26" spans="1:15">
      <c r="A26" s="343" t="s">
        <v>725</v>
      </c>
      <c r="B26" s="13"/>
      <c r="C26" s="13"/>
      <c r="D26" s="13"/>
      <c r="O26" s="194" t="s">
        <v>726</v>
      </c>
    </row>
    <row r="27" spans="1:15">
      <c r="A27" s="343" t="s">
        <v>728</v>
      </c>
      <c r="B27" s="13"/>
      <c r="C27" s="13"/>
      <c r="D27" s="13"/>
      <c r="O27" s="194" t="s">
        <v>729</v>
      </c>
    </row>
    <row r="28" spans="1:15">
      <c r="A28" s="343"/>
    </row>
    <row r="29" spans="1:15">
      <c r="A29" s="467" t="s">
        <v>738</v>
      </c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</row>
    <row r="30" spans="1:15">
      <c r="A30" s="411" t="s">
        <v>737</v>
      </c>
      <c r="B30" s="411"/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</row>
    <row r="31" spans="1:15">
      <c r="A31" s="462" t="s">
        <v>185</v>
      </c>
      <c r="B31" s="458">
        <v>2014</v>
      </c>
      <c r="C31" s="458">
        <v>2015</v>
      </c>
      <c r="D31" s="458">
        <v>2016</v>
      </c>
      <c r="E31" s="458" t="s">
        <v>778</v>
      </c>
      <c r="F31" s="458">
        <v>2017</v>
      </c>
      <c r="G31" s="458"/>
      <c r="H31" s="458"/>
      <c r="I31" s="458"/>
      <c r="J31" s="458" t="s">
        <v>783</v>
      </c>
      <c r="K31" s="458">
        <v>2018</v>
      </c>
      <c r="L31" s="458"/>
      <c r="M31" s="458"/>
      <c r="N31" s="458"/>
      <c r="O31" s="466" t="s">
        <v>292</v>
      </c>
    </row>
    <row r="32" spans="1:15" ht="25.5">
      <c r="A32" s="462"/>
      <c r="B32" s="458"/>
      <c r="C32" s="458"/>
      <c r="D32" s="458"/>
      <c r="E32" s="458"/>
      <c r="F32" s="191" t="s">
        <v>503</v>
      </c>
      <c r="G32" s="191" t="s">
        <v>504</v>
      </c>
      <c r="H32" s="191" t="s">
        <v>505</v>
      </c>
      <c r="I32" s="191" t="s">
        <v>727</v>
      </c>
      <c r="J32" s="465"/>
      <c r="K32" s="191" t="s">
        <v>507</v>
      </c>
      <c r="L32" s="191" t="s">
        <v>508</v>
      </c>
      <c r="M32" s="191" t="s">
        <v>724</v>
      </c>
      <c r="N32" s="191" t="s">
        <v>732</v>
      </c>
      <c r="O32" s="466"/>
    </row>
    <row r="33" spans="1:15">
      <c r="A33" s="27" t="s">
        <v>186</v>
      </c>
      <c r="B33" s="24">
        <v>5871</v>
      </c>
      <c r="C33" s="24">
        <v>5841</v>
      </c>
      <c r="D33" s="24">
        <v>5910</v>
      </c>
      <c r="E33" s="24">
        <v>6505</v>
      </c>
      <c r="F33" s="24">
        <v>6452</v>
      </c>
      <c r="G33" s="24">
        <v>6505</v>
      </c>
      <c r="H33" s="77">
        <v>6505</v>
      </c>
      <c r="I33" s="95" t="s">
        <v>20</v>
      </c>
      <c r="J33" s="24">
        <v>7053</v>
      </c>
      <c r="K33" s="24">
        <v>7060</v>
      </c>
      <c r="L33" s="24">
        <v>7053</v>
      </c>
      <c r="M33" s="24">
        <v>6695</v>
      </c>
      <c r="N33" s="24">
        <v>6939</v>
      </c>
      <c r="O33" s="143" t="s">
        <v>293</v>
      </c>
    </row>
    <row r="34" spans="1:15">
      <c r="A34" s="27" t="s">
        <v>187</v>
      </c>
      <c r="B34" s="24">
        <v>17468</v>
      </c>
      <c r="C34" s="24">
        <v>17730</v>
      </c>
      <c r="D34" s="24">
        <v>17835</v>
      </c>
      <c r="E34" s="24">
        <v>20448</v>
      </c>
      <c r="F34" s="24">
        <v>20638</v>
      </c>
      <c r="G34" s="24">
        <v>20448</v>
      </c>
      <c r="H34" s="77">
        <v>20448</v>
      </c>
      <c r="I34" s="95" t="s">
        <v>20</v>
      </c>
      <c r="J34" s="24">
        <v>22433</v>
      </c>
      <c r="K34" s="24">
        <v>22377</v>
      </c>
      <c r="L34" s="24">
        <v>22433</v>
      </c>
      <c r="M34" s="24">
        <v>21599</v>
      </c>
      <c r="N34" s="24">
        <v>22143</v>
      </c>
      <c r="O34" s="143" t="s">
        <v>294</v>
      </c>
    </row>
    <row r="35" spans="1:15">
      <c r="A35" s="21" t="s">
        <v>10</v>
      </c>
      <c r="B35" s="30">
        <v>23339</v>
      </c>
      <c r="C35" s="30">
        <v>23571</v>
      </c>
      <c r="D35" s="30">
        <v>23745</v>
      </c>
      <c r="E35" s="30">
        <v>26953</v>
      </c>
      <c r="F35" s="30">
        <v>27090</v>
      </c>
      <c r="G35" s="30">
        <v>26953</v>
      </c>
      <c r="H35" s="30">
        <v>26953</v>
      </c>
      <c r="I35" s="96" t="s">
        <v>20</v>
      </c>
      <c r="J35" s="30">
        <v>29486</v>
      </c>
      <c r="K35" s="78">
        <v>29437</v>
      </c>
      <c r="L35" s="30">
        <v>29486</v>
      </c>
      <c r="M35" s="210">
        <v>28294</v>
      </c>
      <c r="N35" s="210">
        <f>SUM(N33:N34)</f>
        <v>29082</v>
      </c>
      <c r="O35" s="142" t="s">
        <v>234</v>
      </c>
    </row>
    <row r="36" spans="1:15">
      <c r="A36" s="26" t="s">
        <v>231</v>
      </c>
      <c r="B36" s="25"/>
      <c r="C36" s="25"/>
      <c r="D36" s="25"/>
      <c r="O36" s="98" t="s">
        <v>233</v>
      </c>
    </row>
    <row r="37" spans="1:15">
      <c r="A37" s="343" t="s">
        <v>509</v>
      </c>
      <c r="B37" s="13"/>
      <c r="C37" s="13"/>
      <c r="D37" s="13"/>
      <c r="O37" s="194" t="s">
        <v>510</v>
      </c>
    </row>
    <row r="38" spans="1:15">
      <c r="A38" s="343" t="s">
        <v>511</v>
      </c>
      <c r="B38" s="13"/>
      <c r="C38" s="13"/>
      <c r="D38" s="13"/>
      <c r="O38" s="194" t="s">
        <v>512</v>
      </c>
    </row>
    <row r="39" spans="1:15">
      <c r="A39" s="343" t="s">
        <v>725</v>
      </c>
      <c r="B39" s="13"/>
      <c r="C39" s="13"/>
      <c r="D39" s="13"/>
      <c r="O39" s="194" t="s">
        <v>726</v>
      </c>
    </row>
    <row r="40" spans="1:15">
      <c r="A40" s="343" t="s">
        <v>728</v>
      </c>
      <c r="B40" s="13"/>
      <c r="C40" s="13"/>
      <c r="D40" s="13"/>
      <c r="O40" s="194" t="s">
        <v>729</v>
      </c>
    </row>
    <row r="41" spans="1:15">
      <c r="O41" s="81"/>
    </row>
  </sheetData>
  <mergeCells count="33"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  <mergeCell ref="O4:O5"/>
    <mergeCell ref="A16:O16"/>
    <mergeCell ref="A17:O17"/>
    <mergeCell ref="A18:A19"/>
    <mergeCell ref="B18:B19"/>
    <mergeCell ref="C18:C19"/>
    <mergeCell ref="D18:D19"/>
    <mergeCell ref="E18:E19"/>
    <mergeCell ref="F18:I18"/>
    <mergeCell ref="J18:J19"/>
    <mergeCell ref="J31:J32"/>
    <mergeCell ref="K31:N31"/>
    <mergeCell ref="O31:O32"/>
    <mergeCell ref="K18:N18"/>
    <mergeCell ref="O18:O19"/>
    <mergeCell ref="A29:O29"/>
    <mergeCell ref="A30:O30"/>
    <mergeCell ref="A31:A32"/>
    <mergeCell ref="B31:B32"/>
    <mergeCell ref="C31:C32"/>
    <mergeCell ref="D31:D32"/>
    <mergeCell ref="E31:E32"/>
    <mergeCell ref="F31:I31"/>
  </mergeCells>
  <hyperlinks>
    <hyperlink ref="L3" location="Content!A1" display="contents"/>
  </hyperlinks>
  <pageMargins left="0.7" right="0.7" top="0.75" bottom="0.75" header="0.3" footer="0.3"/>
  <pageSetup paperSize="9"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9.42578125" style="88" customWidth="1"/>
    <col min="2" max="2" width="10.28515625" style="88" customWidth="1"/>
    <col min="3" max="3" width="10.42578125" style="88" customWidth="1"/>
    <col min="4" max="4" width="10.85546875" style="88" customWidth="1"/>
    <col min="5" max="14" width="9.140625" style="88"/>
    <col min="15" max="15" width="28.7109375" style="88" customWidth="1"/>
    <col min="16" max="16" width="9.140625" style="88" customWidth="1"/>
    <col min="17" max="16384" width="9.140625" style="88"/>
  </cols>
  <sheetData>
    <row r="1" spans="1:23">
      <c r="A1" s="411" t="s">
        <v>733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23">
      <c r="A2" s="402" t="s">
        <v>734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</row>
    <row r="3" spans="1:23">
      <c r="A3" s="201" t="s">
        <v>235</v>
      </c>
      <c r="B3" s="51"/>
      <c r="C3" s="51"/>
      <c r="D3" s="11"/>
      <c r="E3" s="11"/>
      <c r="F3" s="51"/>
      <c r="L3" s="11"/>
      <c r="M3" s="11" t="s">
        <v>75</v>
      </c>
      <c r="N3" s="11"/>
      <c r="O3" s="99" t="s">
        <v>236</v>
      </c>
    </row>
    <row r="4" spans="1:23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1">
        <v>2017</v>
      </c>
      <c r="G4" s="471"/>
      <c r="H4" s="471"/>
      <c r="I4" s="471"/>
      <c r="J4" s="470">
        <v>2018</v>
      </c>
      <c r="K4" s="472">
        <v>2018</v>
      </c>
      <c r="L4" s="472"/>
      <c r="M4" s="472"/>
      <c r="N4" s="472"/>
      <c r="O4" s="468" t="s">
        <v>237</v>
      </c>
    </row>
    <row r="5" spans="1:23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2"/>
      <c r="K5" s="195" t="s">
        <v>404</v>
      </c>
      <c r="L5" s="195" t="s">
        <v>405</v>
      </c>
      <c r="M5" s="195" t="s">
        <v>406</v>
      </c>
      <c r="N5" s="195" t="s">
        <v>407</v>
      </c>
      <c r="O5" s="468"/>
    </row>
    <row r="6" spans="1:23" ht="15" customHeight="1">
      <c r="A6" s="100" t="s">
        <v>180</v>
      </c>
      <c r="B6" s="101"/>
      <c r="C6" s="337"/>
      <c r="D6" s="337"/>
      <c r="E6" s="102"/>
      <c r="F6" s="103"/>
      <c r="G6" s="103"/>
      <c r="H6" s="103"/>
      <c r="I6" s="103"/>
      <c r="J6" s="103"/>
      <c r="K6" s="103"/>
      <c r="L6" s="103"/>
      <c r="M6" s="103"/>
      <c r="N6" s="103"/>
      <c r="O6" s="104" t="s">
        <v>238</v>
      </c>
      <c r="T6" s="152"/>
      <c r="U6" s="152"/>
      <c r="V6" s="152"/>
      <c r="W6" s="152"/>
    </row>
    <row r="7" spans="1:23">
      <c r="A7" s="105" t="s">
        <v>239</v>
      </c>
      <c r="B7" s="106">
        <v>33.56185416666667</v>
      </c>
      <c r="C7" s="107">
        <v>34.695833333333333</v>
      </c>
      <c r="D7" s="107">
        <v>33.103472222222223</v>
      </c>
      <c r="E7" s="107">
        <v>34.504081632653055</v>
      </c>
      <c r="F7" s="107">
        <v>26.299999999999997</v>
      </c>
      <c r="G7" s="107">
        <v>38.324999999999996</v>
      </c>
      <c r="H7" s="107">
        <v>35.944444444444436</v>
      </c>
      <c r="I7" s="107">
        <v>30.515384615384615</v>
      </c>
      <c r="J7" s="107">
        <v>34.699027777777786</v>
      </c>
      <c r="K7" s="107">
        <v>27.066666666666674</v>
      </c>
      <c r="L7" s="107">
        <v>38.075000000000003</v>
      </c>
      <c r="M7" s="107">
        <v>42.360000000000007</v>
      </c>
      <c r="N7" s="107">
        <v>31.294444444444441</v>
      </c>
      <c r="O7" s="108" t="s">
        <v>240</v>
      </c>
      <c r="T7" s="211"/>
      <c r="U7" s="211"/>
      <c r="V7" s="211"/>
      <c r="W7" s="211"/>
    </row>
    <row r="8" spans="1:23">
      <c r="A8" s="105" t="s">
        <v>241</v>
      </c>
      <c r="B8" s="109">
        <v>22.070979166666671</v>
      </c>
      <c r="C8" s="110">
        <v>23.712500000000002</v>
      </c>
      <c r="D8" s="110">
        <v>23.590277777777779</v>
      </c>
      <c r="E8" s="110">
        <v>22.732653061224486</v>
      </c>
      <c r="F8" s="110">
        <v>16.691666666666666</v>
      </c>
      <c r="G8" s="110">
        <v>25.316666666666663</v>
      </c>
      <c r="H8" s="110">
        <v>23.863888888888891</v>
      </c>
      <c r="I8" s="110">
        <v>19.599999999999998</v>
      </c>
      <c r="J8" s="110">
        <v>22.827083333333334</v>
      </c>
      <c r="K8" s="110">
        <v>15.258333333333333</v>
      </c>
      <c r="L8" s="110">
        <v>25.75</v>
      </c>
      <c r="M8" s="110">
        <v>29.300000000000004</v>
      </c>
      <c r="N8" s="107">
        <v>20.999999999999996</v>
      </c>
      <c r="O8" s="108" t="s">
        <v>242</v>
      </c>
      <c r="T8" s="211"/>
      <c r="U8" s="211"/>
      <c r="V8" s="211"/>
      <c r="W8" s="211"/>
    </row>
    <row r="9" spans="1:23" ht="15" customHeight="1">
      <c r="A9" s="111" t="s">
        <v>243</v>
      </c>
      <c r="B9" s="112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104" t="s">
        <v>244</v>
      </c>
    </row>
    <row r="10" spans="1:23">
      <c r="A10" s="105" t="s">
        <v>239</v>
      </c>
      <c r="B10" s="106">
        <v>34.916537037037024</v>
      </c>
      <c r="C10" s="107">
        <v>35.817592592592597</v>
      </c>
      <c r="D10" s="107">
        <v>35.956312957875461</v>
      </c>
      <c r="E10" s="107">
        <v>35.976851851851855</v>
      </c>
      <c r="F10" s="107">
        <v>27.159259259259258</v>
      </c>
      <c r="G10" s="107">
        <v>41.68666666666666</v>
      </c>
      <c r="H10" s="107">
        <v>37.135064935064939</v>
      </c>
      <c r="I10" s="107">
        <v>31.525925925925918</v>
      </c>
      <c r="J10" s="107">
        <v>36.045833333333334</v>
      </c>
      <c r="K10" s="107">
        <v>28.536666666666669</v>
      </c>
      <c r="L10" s="107">
        <v>40.413333333333341</v>
      </c>
      <c r="M10" s="107">
        <v>43.729629629629621</v>
      </c>
      <c r="N10" s="107">
        <v>31.5037037037037</v>
      </c>
      <c r="O10" s="108" t="s">
        <v>240</v>
      </c>
    </row>
    <row r="11" spans="1:23">
      <c r="A11" s="105" t="s">
        <v>241</v>
      </c>
      <c r="B11" s="109">
        <v>21.309024305555567</v>
      </c>
      <c r="C11" s="110">
        <v>22.386111111111109</v>
      </c>
      <c r="D11" s="110">
        <v>21.841100045787545</v>
      </c>
      <c r="E11" s="110">
        <v>22.525000000000002</v>
      </c>
      <c r="F11" s="110">
        <v>15.555555555555555</v>
      </c>
      <c r="G11" s="110">
        <v>25.873333333333328</v>
      </c>
      <c r="H11" s="110">
        <v>23.603896103896108</v>
      </c>
      <c r="I11" s="110">
        <v>18.5</v>
      </c>
      <c r="J11" s="110">
        <v>22.432592592592592</v>
      </c>
      <c r="K11" s="110">
        <v>14.616666666666671</v>
      </c>
      <c r="L11" s="110">
        <v>25.809999999999995</v>
      </c>
      <c r="M11" s="110">
        <v>29.988888888888894</v>
      </c>
      <c r="N11" s="107">
        <v>19.31481481481481</v>
      </c>
      <c r="O11" s="108" t="s">
        <v>242</v>
      </c>
    </row>
    <row r="12" spans="1:23" ht="15" customHeight="1">
      <c r="A12" s="111" t="s">
        <v>219</v>
      </c>
      <c r="B12" s="112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104" t="s">
        <v>245</v>
      </c>
    </row>
    <row r="13" spans="1:23">
      <c r="A13" s="105" t="s">
        <v>239</v>
      </c>
      <c r="B13" s="105">
        <v>35.24229444444444</v>
      </c>
      <c r="C13" s="105">
        <v>35.972222222222229</v>
      </c>
      <c r="D13" s="105">
        <v>35.406250000000007</v>
      </c>
      <c r="E13" s="105">
        <v>36.201388888888893</v>
      </c>
      <c r="F13" s="105">
        <v>27.388888888888893</v>
      </c>
      <c r="G13" s="105">
        <v>40.116666666666667</v>
      </c>
      <c r="H13" s="105">
        <v>38.006896551724147</v>
      </c>
      <c r="I13" s="105">
        <v>32.055555555555557</v>
      </c>
      <c r="J13" s="105">
        <v>35.820555555555558</v>
      </c>
      <c r="K13" s="105">
        <v>28.333333333333329</v>
      </c>
      <c r="L13" s="105">
        <v>39.355555555555554</v>
      </c>
      <c r="M13" s="105">
        <v>43.826666666666675</v>
      </c>
      <c r="N13" s="107">
        <v>31.766666666666669</v>
      </c>
      <c r="O13" s="108" t="s">
        <v>240</v>
      </c>
    </row>
    <row r="14" spans="1:23">
      <c r="A14" s="105" t="s">
        <v>241</v>
      </c>
      <c r="B14" s="113">
        <v>21.497230555555561</v>
      </c>
      <c r="C14" s="113">
        <v>22.259444444444441</v>
      </c>
      <c r="D14" s="113">
        <v>21.500694444444449</v>
      </c>
      <c r="E14" s="113">
        <v>22.062500000000004</v>
      </c>
      <c r="F14" s="113">
        <v>15.116666666666667</v>
      </c>
      <c r="G14" s="113">
        <v>25.355555555555558</v>
      </c>
      <c r="H14" s="113">
        <v>23.637931034482758</v>
      </c>
      <c r="I14" s="113">
        <v>18.511111111111109</v>
      </c>
      <c r="J14" s="113">
        <v>22.160833333333333</v>
      </c>
      <c r="K14" s="113">
        <v>14.1</v>
      </c>
      <c r="L14" s="113">
        <v>25.650000000000002</v>
      </c>
      <c r="M14" s="113">
        <v>29</v>
      </c>
      <c r="N14" s="107">
        <v>19.893333333333327</v>
      </c>
      <c r="O14" s="108" t="s">
        <v>242</v>
      </c>
    </row>
    <row r="15" spans="1:23" ht="15" customHeight="1">
      <c r="A15" s="111" t="s">
        <v>246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4" t="s">
        <v>247</v>
      </c>
    </row>
    <row r="16" spans="1:23">
      <c r="A16" s="105" t="s">
        <v>239</v>
      </c>
      <c r="B16" s="105">
        <v>31.891625000000001</v>
      </c>
      <c r="C16" s="105">
        <v>33.27152777777777</v>
      </c>
      <c r="D16" s="105">
        <v>32.283333333333331</v>
      </c>
      <c r="E16" s="105">
        <v>33.047222222222224</v>
      </c>
      <c r="F16" s="105">
        <v>24.011111111111109</v>
      </c>
      <c r="G16" s="105">
        <v>37.56666666666667</v>
      </c>
      <c r="H16" s="105">
        <v>34.092592592592581</v>
      </c>
      <c r="I16" s="105">
        <v>29.911111111111115</v>
      </c>
      <c r="J16" s="105">
        <v>32.59930555555556</v>
      </c>
      <c r="K16" s="105">
        <v>25.777777777777779</v>
      </c>
      <c r="L16" s="105">
        <v>35</v>
      </c>
      <c r="M16" s="105">
        <v>39.341666666666676</v>
      </c>
      <c r="N16" s="107">
        <v>30.277777777777779</v>
      </c>
      <c r="O16" s="108" t="s">
        <v>240</v>
      </c>
    </row>
    <row r="17" spans="1:15">
      <c r="A17" s="114" t="s">
        <v>241</v>
      </c>
      <c r="B17" s="115">
        <v>24.04858333333333</v>
      </c>
      <c r="C17" s="115">
        <v>24.12222222222222</v>
      </c>
      <c r="D17" s="115">
        <v>23.887500000000003</v>
      </c>
      <c r="E17" s="115">
        <v>24.236111111111104</v>
      </c>
      <c r="F17" s="115">
        <v>17.111111111111111</v>
      </c>
      <c r="G17" s="115">
        <v>26.266666666666662</v>
      </c>
      <c r="H17" s="115">
        <v>24.818518518518516</v>
      </c>
      <c r="I17" s="115">
        <v>22.488888888888891</v>
      </c>
      <c r="J17" s="115">
        <v>24.506249999999998</v>
      </c>
      <c r="K17" s="115">
        <v>16.977777777777778</v>
      </c>
      <c r="L17" s="115">
        <v>26.43333333333333</v>
      </c>
      <c r="M17" s="115">
        <v>30.958333333333332</v>
      </c>
      <c r="N17" s="115">
        <v>23.655555555555555</v>
      </c>
      <c r="O17" s="116" t="s">
        <v>242</v>
      </c>
    </row>
    <row r="18" spans="1:15">
      <c r="A18" s="26" t="s">
        <v>248</v>
      </c>
      <c r="B18" s="117"/>
      <c r="C18" s="117"/>
      <c r="D18" s="11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8" t="s">
        <v>249</v>
      </c>
    </row>
    <row r="19" spans="1:15">
      <c r="A19" s="1"/>
      <c r="B19" s="101"/>
      <c r="C19" s="337"/>
      <c r="D19" s="337"/>
      <c r="E19" s="102"/>
      <c r="F19" s="103"/>
      <c r="G19" s="103"/>
      <c r="H19" s="103"/>
      <c r="I19" s="103"/>
      <c r="J19" s="103"/>
      <c r="K19" s="103"/>
      <c r="L19" s="103"/>
      <c r="M19" s="103"/>
      <c r="N19" s="103"/>
      <c r="O19" s="1"/>
    </row>
    <row r="20" spans="1:15">
      <c r="A20" s="1"/>
      <c r="B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"/>
    </row>
    <row r="21" spans="1:15">
      <c r="A21" s="1"/>
      <c r="B21" s="119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"/>
    </row>
    <row r="22" spans="1:15">
      <c r="A22" s="1"/>
      <c r="B22" s="112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1"/>
    </row>
    <row r="23" spans="1:15">
      <c r="A23" s="1"/>
      <c r="B23" s="106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"/>
    </row>
    <row r="24" spans="1:15">
      <c r="A24" s="1"/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"/>
    </row>
    <row r="25" spans="1:15">
      <c r="A25" s="1"/>
      <c r="B25" s="112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1"/>
    </row>
    <row r="26" spans="1:15">
      <c r="A26" s="1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"/>
    </row>
    <row r="27" spans="1:15">
      <c r="A27" s="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"/>
    </row>
    <row r="28" spans="1:15">
      <c r="A28" s="1"/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"/>
    </row>
    <row r="29" spans="1:15">
      <c r="A29" s="1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"/>
    </row>
    <row r="30" spans="1:15">
      <c r="A30" s="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"/>
    </row>
    <row r="31" spans="1:15">
      <c r="A31" s="1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"/>
    </row>
    <row r="32" spans="1:15">
      <c r="A32" s="1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"/>
    </row>
    <row r="33" spans="1:15">
      <c r="A33" s="1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"/>
    </row>
    <row r="34" spans="1:15">
      <c r="A34" s="1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"/>
    </row>
    <row r="35" spans="1:15">
      <c r="A35" s="1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"/>
    </row>
    <row r="36" spans="1:15">
      <c r="A36" s="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"/>
    </row>
    <row r="37" spans="1:15">
      <c r="A37" s="1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"/>
    </row>
    <row r="38" spans="1:15">
      <c r="A38" s="1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"/>
    </row>
    <row r="39" spans="1:15">
      <c r="A39" s="1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"/>
    </row>
    <row r="40" spans="1:15">
      <c r="A40" s="1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"/>
    </row>
    <row r="41" spans="1:15">
      <c r="A41" s="1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"/>
    </row>
    <row r="42" spans="1:15">
      <c r="A42" s="1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"/>
    </row>
    <row r="43" spans="1:15">
      <c r="A43" s="1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"/>
    </row>
    <row r="44" spans="1:15">
      <c r="A44" s="1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"/>
    </row>
    <row r="45" spans="1:15">
      <c r="A45" s="1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8" bestFit="1" customWidth="1"/>
    <col min="2" max="14" width="9.140625" style="88"/>
    <col min="15" max="15" width="27.140625" style="88" customWidth="1"/>
    <col min="16" max="16384" width="9.140625" style="88"/>
  </cols>
  <sheetData>
    <row r="1" spans="1:15">
      <c r="A1" s="411" t="s">
        <v>760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11" t="s">
        <v>761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>
      <c r="A3" s="52" t="s">
        <v>250</v>
      </c>
      <c r="B3" s="51"/>
      <c r="C3" s="51"/>
      <c r="D3" s="51"/>
      <c r="E3" s="11"/>
      <c r="F3" s="11"/>
      <c r="G3" s="11"/>
      <c r="H3" s="51"/>
      <c r="M3" s="11" t="s">
        <v>75</v>
      </c>
      <c r="N3" s="11"/>
      <c r="O3" s="99" t="s">
        <v>251</v>
      </c>
    </row>
    <row r="4" spans="1:15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3">
        <v>2017</v>
      </c>
      <c r="G4" s="473"/>
      <c r="H4" s="473"/>
      <c r="I4" s="473"/>
      <c r="J4" s="470">
        <v>2018</v>
      </c>
      <c r="K4" s="472">
        <v>2018</v>
      </c>
      <c r="L4" s="472"/>
      <c r="M4" s="472"/>
      <c r="N4" s="472"/>
      <c r="O4" s="468" t="s">
        <v>237</v>
      </c>
    </row>
    <row r="5" spans="1:15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0"/>
      <c r="K5" s="195" t="s">
        <v>404</v>
      </c>
      <c r="L5" s="195" t="s">
        <v>405</v>
      </c>
      <c r="M5" s="195" t="s">
        <v>406</v>
      </c>
      <c r="N5" s="195" t="s">
        <v>407</v>
      </c>
      <c r="O5" s="468"/>
    </row>
    <row r="6" spans="1:15" ht="15" customHeight="1">
      <c r="A6" s="336" t="s">
        <v>252</v>
      </c>
      <c r="B6" s="337"/>
      <c r="C6" s="337"/>
      <c r="D6" s="337"/>
      <c r="E6" s="102"/>
      <c r="F6" s="103"/>
      <c r="G6" s="103"/>
      <c r="H6" s="103"/>
      <c r="I6" s="103"/>
      <c r="J6" s="103"/>
      <c r="K6" s="103"/>
      <c r="L6" s="103"/>
      <c r="M6" s="103"/>
      <c r="N6" s="103"/>
      <c r="O6" s="104" t="s">
        <v>238</v>
      </c>
    </row>
    <row r="7" spans="1:15">
      <c r="A7" s="105" t="s">
        <v>253</v>
      </c>
      <c r="B7" s="105">
        <v>18.3</v>
      </c>
      <c r="C7" s="105" t="s">
        <v>20</v>
      </c>
      <c r="D7" s="105" t="s">
        <v>20</v>
      </c>
      <c r="E7" s="123">
        <v>31</v>
      </c>
      <c r="F7" s="123">
        <v>31</v>
      </c>
      <c r="G7" s="124" t="s">
        <v>20</v>
      </c>
      <c r="H7" s="124">
        <v>0.6</v>
      </c>
      <c r="I7" s="113">
        <v>1.4</v>
      </c>
      <c r="J7" s="113">
        <v>7.6</v>
      </c>
      <c r="K7" s="113">
        <v>7.6</v>
      </c>
      <c r="L7" s="113">
        <v>0.4</v>
      </c>
      <c r="M7" s="124" t="s">
        <v>20</v>
      </c>
      <c r="N7" s="113">
        <v>3.7353333333333336</v>
      </c>
      <c r="O7" s="108" t="s">
        <v>254</v>
      </c>
    </row>
    <row r="8" spans="1:15">
      <c r="A8" s="105" t="s">
        <v>255</v>
      </c>
      <c r="B8" s="113">
        <v>88.33</v>
      </c>
      <c r="C8" s="113">
        <v>40.19</v>
      </c>
      <c r="D8" s="113">
        <v>33.486666666666665</v>
      </c>
      <c r="E8" s="123">
        <v>19.440833333333334</v>
      </c>
      <c r="F8" s="123">
        <v>18.272499999999997</v>
      </c>
      <c r="G8" s="124" t="s">
        <v>20</v>
      </c>
      <c r="H8" s="123">
        <v>0.6</v>
      </c>
      <c r="I8" s="113">
        <v>0.56833333333333347</v>
      </c>
      <c r="J8" s="113">
        <v>1.8338333333333336</v>
      </c>
      <c r="K8" s="113">
        <v>2.5681818181818179</v>
      </c>
      <c r="L8" s="113">
        <v>7.0000000000000007E-2</v>
      </c>
      <c r="M8" s="124" t="s">
        <v>20</v>
      </c>
      <c r="N8" s="113">
        <v>4.8899999999999997</v>
      </c>
      <c r="O8" s="108" t="s">
        <v>256</v>
      </c>
    </row>
    <row r="9" spans="1:15" ht="15" customHeight="1">
      <c r="A9" s="336" t="s">
        <v>243</v>
      </c>
      <c r="B9" s="337"/>
      <c r="C9" s="337"/>
      <c r="D9" s="337"/>
      <c r="E9" s="102"/>
      <c r="F9" s="336"/>
      <c r="G9" s="336"/>
      <c r="H9" s="336"/>
      <c r="I9" s="103"/>
      <c r="J9" s="103"/>
      <c r="K9" s="103"/>
      <c r="L9" s="103"/>
      <c r="M9" s="103"/>
      <c r="N9" s="103"/>
      <c r="O9" s="104" t="s">
        <v>244</v>
      </c>
    </row>
    <row r="10" spans="1:15">
      <c r="A10" s="105" t="s">
        <v>253</v>
      </c>
      <c r="B10" s="105">
        <v>76.8</v>
      </c>
      <c r="C10" s="105" t="s">
        <v>20</v>
      </c>
      <c r="D10" s="105" t="s">
        <v>20</v>
      </c>
      <c r="E10" s="123">
        <v>84.2</v>
      </c>
      <c r="F10" s="124">
        <v>84.2</v>
      </c>
      <c r="G10" s="124">
        <v>9.6999999999999993</v>
      </c>
      <c r="H10" s="123">
        <v>12.5</v>
      </c>
      <c r="I10" s="113">
        <v>45.2</v>
      </c>
      <c r="J10" s="113">
        <v>17</v>
      </c>
      <c r="K10" s="113">
        <v>7.6</v>
      </c>
      <c r="L10" s="113">
        <v>17</v>
      </c>
      <c r="M10" s="113">
        <v>5</v>
      </c>
      <c r="N10" s="113">
        <v>1.8914285714285717</v>
      </c>
      <c r="O10" s="108" t="s">
        <v>254</v>
      </c>
    </row>
    <row r="11" spans="1:15">
      <c r="A11" s="105" t="s">
        <v>255</v>
      </c>
      <c r="B11" s="113">
        <v>88.81</v>
      </c>
      <c r="C11" s="113">
        <v>359.15999999999997</v>
      </c>
      <c r="D11" s="113">
        <v>311.5</v>
      </c>
      <c r="E11" s="123">
        <v>45.836866096866096</v>
      </c>
      <c r="F11" s="125">
        <v>27.598888888888887</v>
      </c>
      <c r="G11" s="125">
        <v>11.6</v>
      </c>
      <c r="H11" s="123">
        <v>2.8525925925925923</v>
      </c>
      <c r="I11" s="113">
        <v>3.7853846153846153</v>
      </c>
      <c r="J11" s="113">
        <v>1.5486904761904763</v>
      </c>
      <c r="K11" s="113">
        <v>1.0640000000000001</v>
      </c>
      <c r="L11" s="113">
        <v>3.5714285714285721</v>
      </c>
      <c r="M11" s="113">
        <v>0.4</v>
      </c>
      <c r="N11" s="113">
        <v>1.9595238095238101</v>
      </c>
      <c r="O11" s="108" t="s">
        <v>256</v>
      </c>
    </row>
    <row r="12" spans="1:15" ht="15" customHeight="1">
      <c r="A12" s="336" t="s">
        <v>219</v>
      </c>
      <c r="B12" s="102"/>
      <c r="C12" s="102"/>
      <c r="D12" s="102"/>
      <c r="E12" s="102"/>
      <c r="F12" s="336"/>
      <c r="G12" s="336"/>
      <c r="H12" s="336"/>
      <c r="I12" s="103"/>
      <c r="J12" s="103"/>
      <c r="K12" s="103"/>
      <c r="L12" s="103"/>
      <c r="M12" s="103"/>
      <c r="N12" s="103"/>
      <c r="O12" s="104" t="s">
        <v>245</v>
      </c>
    </row>
    <row r="13" spans="1:15">
      <c r="A13" s="105" t="s">
        <v>253</v>
      </c>
      <c r="B13" s="105">
        <v>8.8000000000000007</v>
      </c>
      <c r="C13" s="105" t="s">
        <v>20</v>
      </c>
      <c r="D13" s="105" t="s">
        <v>20</v>
      </c>
      <c r="E13" s="123">
        <v>31</v>
      </c>
      <c r="F13" s="124">
        <v>31</v>
      </c>
      <c r="G13" s="124" t="s">
        <v>20</v>
      </c>
      <c r="H13" s="123">
        <v>28.9</v>
      </c>
      <c r="I13" s="113">
        <v>23.8</v>
      </c>
      <c r="J13" s="113">
        <v>5.2</v>
      </c>
      <c r="K13" s="113">
        <v>3</v>
      </c>
      <c r="L13" s="113">
        <v>5.2</v>
      </c>
      <c r="M13" s="113">
        <v>0.6</v>
      </c>
      <c r="N13" s="113">
        <v>2.0761904761904764</v>
      </c>
      <c r="O13" s="108" t="s">
        <v>254</v>
      </c>
    </row>
    <row r="14" spans="1:15">
      <c r="A14" s="105" t="s">
        <v>255</v>
      </c>
      <c r="B14" s="113">
        <v>9</v>
      </c>
      <c r="C14" s="113">
        <v>34.799999999999997</v>
      </c>
      <c r="D14" s="113">
        <v>113.6</v>
      </c>
      <c r="E14" s="123">
        <v>21.36877394636015</v>
      </c>
      <c r="F14" s="123">
        <v>13.71111111111111</v>
      </c>
      <c r="G14" s="124" t="s">
        <v>20</v>
      </c>
      <c r="H14" s="123">
        <v>5.2465517241379303</v>
      </c>
      <c r="I14" s="113">
        <v>2.411111111111111</v>
      </c>
      <c r="J14" s="113">
        <v>0.9750000000000002</v>
      </c>
      <c r="K14" s="113">
        <v>0.61333333333333329</v>
      </c>
      <c r="L14" s="113">
        <v>0.93333333333333324</v>
      </c>
      <c r="M14" s="113">
        <v>0.1</v>
      </c>
      <c r="N14" s="113">
        <v>2.1380952380952385</v>
      </c>
      <c r="O14" s="108" t="s">
        <v>256</v>
      </c>
    </row>
    <row r="15" spans="1:15" ht="15" customHeight="1">
      <c r="A15" s="336" t="s">
        <v>246</v>
      </c>
      <c r="B15" s="337"/>
      <c r="C15" s="337"/>
      <c r="D15" s="337"/>
      <c r="E15" s="102"/>
      <c r="F15" s="336"/>
      <c r="G15" s="336"/>
      <c r="H15" s="336"/>
      <c r="I15" s="103"/>
      <c r="J15" s="103"/>
      <c r="K15" s="103"/>
      <c r="L15" s="103"/>
      <c r="M15" s="103"/>
      <c r="N15" s="103"/>
      <c r="O15" s="104" t="s">
        <v>247</v>
      </c>
    </row>
    <row r="16" spans="1:15">
      <c r="A16" s="105" t="s">
        <v>253</v>
      </c>
      <c r="B16" s="105">
        <v>9.6</v>
      </c>
      <c r="C16" s="107" t="s">
        <v>20</v>
      </c>
      <c r="D16" s="105" t="s">
        <v>20</v>
      </c>
      <c r="E16" s="124">
        <v>50</v>
      </c>
      <c r="F16" s="124">
        <v>50</v>
      </c>
      <c r="G16" s="124" t="s">
        <v>20</v>
      </c>
      <c r="H16" s="124">
        <v>0.4</v>
      </c>
      <c r="I16" s="113">
        <v>2.6</v>
      </c>
      <c r="J16" s="113">
        <v>16</v>
      </c>
      <c r="K16" s="113">
        <v>16</v>
      </c>
      <c r="L16" s="113">
        <v>5</v>
      </c>
      <c r="M16" s="124" t="s">
        <v>20</v>
      </c>
      <c r="N16" s="113">
        <v>1.5166666666666666</v>
      </c>
      <c r="O16" s="108" t="s">
        <v>254</v>
      </c>
    </row>
    <row r="17" spans="1:15">
      <c r="A17" s="114" t="s">
        <v>255</v>
      </c>
      <c r="B17" s="115">
        <v>19.600000000000001</v>
      </c>
      <c r="C17" s="115">
        <v>99.7</v>
      </c>
      <c r="D17" s="115">
        <v>43.136666666666663</v>
      </c>
      <c r="E17" s="115">
        <v>36.601111111111116</v>
      </c>
      <c r="F17" s="115">
        <v>35.867777777777782</v>
      </c>
      <c r="G17" s="115" t="s">
        <v>20</v>
      </c>
      <c r="H17" s="115">
        <v>0.4</v>
      </c>
      <c r="I17" s="115">
        <v>0.33333333333333331</v>
      </c>
      <c r="J17" s="115">
        <v>2.3291666666666662</v>
      </c>
      <c r="K17" s="115">
        <v>4.844444444444445</v>
      </c>
      <c r="L17" s="115">
        <v>2</v>
      </c>
      <c r="M17" s="115" t="s">
        <v>20</v>
      </c>
      <c r="N17" s="115">
        <v>2.4499999999999997</v>
      </c>
      <c r="O17" s="108" t="s">
        <v>256</v>
      </c>
    </row>
    <row r="18" spans="1:15">
      <c r="A18" s="26" t="s">
        <v>248</v>
      </c>
      <c r="B18" s="117"/>
      <c r="C18" s="117"/>
      <c r="D18" s="117"/>
      <c r="E18" s="117"/>
      <c r="F18" s="117"/>
      <c r="O18" s="118" t="s">
        <v>249</v>
      </c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8" bestFit="1" customWidth="1"/>
    <col min="2" max="10" width="9.140625" style="88"/>
    <col min="11" max="11" width="7.7109375" style="88" customWidth="1"/>
    <col min="12" max="14" width="9.140625" style="88"/>
    <col min="15" max="15" width="22.42578125" style="88" customWidth="1"/>
    <col min="16" max="16384" width="9.140625" style="88"/>
  </cols>
  <sheetData>
    <row r="1" spans="1:23">
      <c r="A1" s="411" t="s">
        <v>752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23">
      <c r="A2" s="411" t="s">
        <v>751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334"/>
    </row>
    <row r="3" spans="1:23">
      <c r="A3" s="52" t="s">
        <v>257</v>
      </c>
      <c r="B3" s="51"/>
      <c r="C3" s="51"/>
      <c r="D3" s="51"/>
      <c r="E3" s="51"/>
      <c r="F3" s="11"/>
      <c r="M3" s="193" t="s">
        <v>75</v>
      </c>
      <c r="N3" s="193"/>
      <c r="O3" s="99" t="s">
        <v>258</v>
      </c>
    </row>
    <row r="4" spans="1:23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2">
        <v>2017</v>
      </c>
      <c r="G4" s="472"/>
      <c r="H4" s="472"/>
      <c r="I4" s="472"/>
      <c r="J4" s="470">
        <v>2018</v>
      </c>
      <c r="K4" s="472">
        <v>2018</v>
      </c>
      <c r="L4" s="472"/>
      <c r="M4" s="472"/>
      <c r="N4" s="472"/>
      <c r="O4" s="468" t="s">
        <v>237</v>
      </c>
    </row>
    <row r="5" spans="1:23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2"/>
      <c r="K5" s="195" t="s">
        <v>404</v>
      </c>
      <c r="L5" s="195" t="s">
        <v>405</v>
      </c>
      <c r="M5" s="195" t="s">
        <v>406</v>
      </c>
      <c r="N5" s="195" t="s">
        <v>407</v>
      </c>
      <c r="O5" s="468"/>
      <c r="R5" s="152"/>
      <c r="S5" s="152"/>
      <c r="T5" s="152"/>
      <c r="U5" s="152"/>
    </row>
    <row r="6" spans="1:23" ht="15" customHeight="1">
      <c r="A6" s="111" t="s">
        <v>180</v>
      </c>
      <c r="B6" s="101"/>
      <c r="C6" s="102"/>
      <c r="D6" s="102"/>
      <c r="E6" s="102"/>
      <c r="F6" s="103"/>
      <c r="G6" s="103"/>
      <c r="H6" s="103"/>
      <c r="I6" s="103"/>
      <c r="J6" s="103"/>
      <c r="K6" s="103"/>
      <c r="L6" s="103"/>
      <c r="M6" s="103"/>
      <c r="N6" s="103"/>
      <c r="O6" s="126" t="s">
        <v>238</v>
      </c>
      <c r="R6" s="211"/>
      <c r="S6" s="211"/>
      <c r="T6" s="211"/>
      <c r="U6" s="211"/>
    </row>
    <row r="7" spans="1:23">
      <c r="A7" s="105" t="s">
        <v>259</v>
      </c>
      <c r="B7" s="105">
        <v>10.895833333333334</v>
      </c>
      <c r="C7" s="105">
        <v>12.708333333333334</v>
      </c>
      <c r="D7" s="105">
        <v>12.3680555555556</v>
      </c>
      <c r="E7" s="105">
        <v>12.714285714285714</v>
      </c>
      <c r="F7" s="105">
        <v>13.916666666666666</v>
      </c>
      <c r="G7" s="105">
        <v>12.833333333333334</v>
      </c>
      <c r="H7" s="105">
        <v>13.166666666666666</v>
      </c>
      <c r="I7" s="105">
        <v>11.076923076923077</v>
      </c>
      <c r="J7" s="105">
        <f>AVERAGE(K7:N7)</f>
        <v>12.402777777777777</v>
      </c>
      <c r="K7" s="105">
        <v>11</v>
      </c>
      <c r="L7" s="105">
        <v>13.5</v>
      </c>
      <c r="M7" s="105">
        <v>12.666666666666666</v>
      </c>
      <c r="N7" s="105">
        <v>12.444444444444445</v>
      </c>
      <c r="O7" s="108" t="s">
        <v>260</v>
      </c>
      <c r="R7" s="211"/>
      <c r="S7" s="211"/>
      <c r="T7" s="211"/>
      <c r="U7" s="211"/>
      <c r="V7" s="212"/>
      <c r="W7" s="212"/>
    </row>
    <row r="8" spans="1:23">
      <c r="A8" s="105" t="s">
        <v>261</v>
      </c>
      <c r="B8" s="113">
        <v>41.834916666666665</v>
      </c>
      <c r="C8" s="113">
        <v>57</v>
      </c>
      <c r="D8" s="105">
        <v>63</v>
      </c>
      <c r="E8" s="105">
        <v>73</v>
      </c>
      <c r="F8" s="105">
        <v>73</v>
      </c>
      <c r="G8" s="105">
        <v>44</v>
      </c>
      <c r="H8" s="105">
        <v>47</v>
      </c>
      <c r="I8" s="105">
        <v>50</v>
      </c>
      <c r="J8" s="105">
        <f>MAX(K8:N8)</f>
        <v>74</v>
      </c>
      <c r="K8" s="105">
        <v>59</v>
      </c>
      <c r="L8" s="105">
        <v>53</v>
      </c>
      <c r="M8" s="105">
        <v>43</v>
      </c>
      <c r="N8" s="105">
        <v>74</v>
      </c>
      <c r="O8" s="108" t="s">
        <v>262</v>
      </c>
      <c r="R8" s="211"/>
      <c r="S8" s="211"/>
      <c r="T8" s="211"/>
      <c r="U8" s="211"/>
      <c r="V8" s="213"/>
      <c r="W8" s="213"/>
    </row>
    <row r="9" spans="1:23">
      <c r="A9" s="105" t="s">
        <v>263</v>
      </c>
      <c r="B9" s="113">
        <v>22.720729166666668</v>
      </c>
      <c r="C9" s="113">
        <v>28.505555555555556</v>
      </c>
      <c r="D9" s="105">
        <v>25.972222222222221</v>
      </c>
      <c r="E9" s="105">
        <v>26.367346938775512</v>
      </c>
      <c r="F9" s="105">
        <v>30.083333333333332</v>
      </c>
      <c r="G9" s="105">
        <v>25.666666666666668</v>
      </c>
      <c r="H9" s="105">
        <v>27.083333333333332</v>
      </c>
      <c r="I9" s="105">
        <v>22.923076923076923</v>
      </c>
      <c r="J9" s="105">
        <f>AVERAGE(K9:N9)</f>
        <v>26.113888888888887</v>
      </c>
      <c r="K9" s="105">
        <v>23.333333333333332</v>
      </c>
      <c r="L9" s="105">
        <v>28.5</v>
      </c>
      <c r="M9" s="105">
        <v>27.066666666666666</v>
      </c>
      <c r="N9" s="105">
        <v>25.555555555555557</v>
      </c>
      <c r="O9" s="108" t="s">
        <v>264</v>
      </c>
      <c r="T9" s="214"/>
      <c r="U9" s="215"/>
      <c r="V9" s="215"/>
      <c r="W9" s="215"/>
    </row>
    <row r="10" spans="1:23" ht="15" customHeight="1">
      <c r="A10" s="100" t="s">
        <v>181</v>
      </c>
      <c r="B10" s="101"/>
      <c r="C10" s="337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26" t="s">
        <v>244</v>
      </c>
      <c r="T10" s="216"/>
      <c r="U10" s="217"/>
      <c r="V10" s="217"/>
      <c r="W10" s="217"/>
    </row>
    <row r="11" spans="1:23">
      <c r="A11" s="105" t="s">
        <v>259</v>
      </c>
      <c r="B11" s="105">
        <v>9.5286631944444515</v>
      </c>
      <c r="C11" s="105">
        <v>11.431481481481478</v>
      </c>
      <c r="D11" s="105">
        <v>10.225724816849816</v>
      </c>
      <c r="E11" s="105">
        <v>11.175925925925926</v>
      </c>
      <c r="F11" s="105">
        <v>11.851851851851851</v>
      </c>
      <c r="G11" s="105">
        <v>11.333333333333334</v>
      </c>
      <c r="H11" s="105">
        <v>11.666666666666666</v>
      </c>
      <c r="I11" s="105">
        <v>9.6666666666666661</v>
      </c>
      <c r="J11" s="105">
        <f>AVERAGE(K11:N11)</f>
        <v>10.983333333333334</v>
      </c>
      <c r="K11" s="105">
        <v>10.1</v>
      </c>
      <c r="L11" s="105">
        <v>12.833333333333334</v>
      </c>
      <c r="M11" s="105">
        <v>11.407407407407407</v>
      </c>
      <c r="N11" s="105">
        <v>9.5925925925925934</v>
      </c>
      <c r="O11" s="108" t="s">
        <v>260</v>
      </c>
    </row>
    <row r="12" spans="1:23">
      <c r="A12" s="105" t="s">
        <v>261</v>
      </c>
      <c r="B12" s="113">
        <v>56.879500000000007</v>
      </c>
      <c r="C12" s="113">
        <v>68</v>
      </c>
      <c r="D12" s="105">
        <v>67</v>
      </c>
      <c r="E12" s="105">
        <v>84</v>
      </c>
      <c r="F12" s="105">
        <v>84</v>
      </c>
      <c r="G12" s="105">
        <v>72</v>
      </c>
      <c r="H12" s="105">
        <v>70</v>
      </c>
      <c r="I12" s="105">
        <v>54</v>
      </c>
      <c r="J12" s="105">
        <f>MAX(K12:N12)</f>
        <v>80</v>
      </c>
      <c r="K12" s="105">
        <v>80</v>
      </c>
      <c r="L12" s="105">
        <v>74</v>
      </c>
      <c r="M12" s="105">
        <v>72</v>
      </c>
      <c r="N12" s="105">
        <v>63</v>
      </c>
      <c r="O12" s="108" t="s">
        <v>262</v>
      </c>
    </row>
    <row r="13" spans="1:23">
      <c r="A13" s="105" t="s">
        <v>263</v>
      </c>
      <c r="B13" s="113">
        <v>22.772009259259264</v>
      </c>
      <c r="C13" s="113">
        <v>25.977777777777778</v>
      </c>
      <c r="D13" s="105">
        <v>24.354332875457875</v>
      </c>
      <c r="E13" s="105">
        <v>26.638888888888889</v>
      </c>
      <c r="F13" s="105">
        <v>28.592592592592592</v>
      </c>
      <c r="G13" s="105">
        <v>26.7</v>
      </c>
      <c r="H13" s="105">
        <v>28.037037037037038</v>
      </c>
      <c r="I13" s="105">
        <v>22.888888888888889</v>
      </c>
      <c r="J13" s="105">
        <f>AVERAGE(K13:N13)</f>
        <v>26.098148148148148</v>
      </c>
      <c r="K13" s="105">
        <v>23.466666666666665</v>
      </c>
      <c r="L13" s="105">
        <v>30.333333333333332</v>
      </c>
      <c r="M13" s="105">
        <v>27.185185185185187</v>
      </c>
      <c r="N13" s="105">
        <v>23.407407407407408</v>
      </c>
      <c r="O13" s="108" t="s">
        <v>264</v>
      </c>
    </row>
    <row r="14" spans="1:23" ht="15" customHeight="1">
      <c r="A14" s="111" t="s">
        <v>219</v>
      </c>
      <c r="B14" s="101"/>
      <c r="C14" s="337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26" t="s">
        <v>245</v>
      </c>
    </row>
    <row r="15" spans="1:23">
      <c r="A15" s="105" t="s">
        <v>259</v>
      </c>
      <c r="B15" s="105">
        <v>10.733105555555554</v>
      </c>
      <c r="C15" s="105">
        <v>12.500000000000002</v>
      </c>
      <c r="D15" s="105">
        <v>12.090277777777777</v>
      </c>
      <c r="E15" s="105">
        <v>12.361111111111111</v>
      </c>
      <c r="F15" s="105">
        <v>14.111111111111111</v>
      </c>
      <c r="G15" s="105">
        <v>14.722222222222221</v>
      </c>
      <c r="H15" s="105">
        <v>11.833333333333334</v>
      </c>
      <c r="I15" s="105">
        <v>10</v>
      </c>
      <c r="J15" s="105">
        <f>AVERAGE(K15:N15)</f>
        <v>12.961111111111112</v>
      </c>
      <c r="K15" s="105">
        <v>12.2</v>
      </c>
      <c r="L15" s="105">
        <v>15.444444444444445</v>
      </c>
      <c r="M15" s="105">
        <v>12.4</v>
      </c>
      <c r="N15" s="105">
        <v>11.8</v>
      </c>
      <c r="O15" s="108" t="s">
        <v>260</v>
      </c>
    </row>
    <row r="16" spans="1:23">
      <c r="A16" s="105" t="s">
        <v>261</v>
      </c>
      <c r="B16" s="113">
        <v>49.970750000000002</v>
      </c>
      <c r="C16" s="113">
        <v>63</v>
      </c>
      <c r="D16" s="105">
        <v>84</v>
      </c>
      <c r="E16" s="105">
        <v>102</v>
      </c>
      <c r="F16" s="105">
        <v>102</v>
      </c>
      <c r="G16" s="105">
        <v>58</v>
      </c>
      <c r="H16" s="105">
        <v>54</v>
      </c>
      <c r="I16" s="105">
        <v>50</v>
      </c>
      <c r="J16" s="105">
        <f>MAX(K16:N16)</f>
        <v>84</v>
      </c>
      <c r="K16" s="105">
        <v>57</v>
      </c>
      <c r="L16" s="105">
        <v>84</v>
      </c>
      <c r="M16" s="105">
        <v>65</v>
      </c>
      <c r="N16" s="105">
        <v>63</v>
      </c>
      <c r="O16" s="108" t="s">
        <v>262</v>
      </c>
    </row>
    <row r="17" spans="1:15">
      <c r="A17" s="105" t="s">
        <v>263</v>
      </c>
      <c r="B17" s="113">
        <v>24.275044444444436</v>
      </c>
      <c r="C17" s="113">
        <v>27.220833333333331</v>
      </c>
      <c r="D17" s="105">
        <v>26.854166666666668</v>
      </c>
      <c r="E17" s="105">
        <v>28.291666666666668</v>
      </c>
      <c r="F17" s="105">
        <v>33.833333333333336</v>
      </c>
      <c r="G17" s="105">
        <v>30.388888888888889</v>
      </c>
      <c r="H17" s="105">
        <v>27.111111111111111</v>
      </c>
      <c r="I17" s="105">
        <v>22.722222222222221</v>
      </c>
      <c r="J17" s="105">
        <f>AVERAGE(K17:N17)</f>
        <v>28.263888888888889</v>
      </c>
      <c r="K17" s="105">
        <v>26.066666666666666</v>
      </c>
      <c r="L17" s="105">
        <v>33.055555555555557</v>
      </c>
      <c r="M17" s="105">
        <v>28.466666666666665</v>
      </c>
      <c r="N17" s="105">
        <v>25.466666666666665</v>
      </c>
      <c r="O17" s="108" t="s">
        <v>264</v>
      </c>
    </row>
    <row r="18" spans="1:15" ht="15" customHeight="1">
      <c r="A18" s="100" t="s">
        <v>246</v>
      </c>
      <c r="B18" s="101"/>
      <c r="C18" s="337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26" t="s">
        <v>247</v>
      </c>
    </row>
    <row r="19" spans="1:15">
      <c r="A19" s="105" t="s">
        <v>259</v>
      </c>
      <c r="B19" s="105">
        <v>13.067354166666668</v>
      </c>
      <c r="C19" s="105">
        <v>15.193055555555555</v>
      </c>
      <c r="D19" s="105">
        <v>15.027777777777779</v>
      </c>
      <c r="E19" s="105">
        <v>15.694444444444445</v>
      </c>
      <c r="F19" s="105">
        <v>17.888888888888889</v>
      </c>
      <c r="G19" s="105">
        <v>16</v>
      </c>
      <c r="H19" s="105">
        <v>13.666666666666666</v>
      </c>
      <c r="I19" s="105">
        <v>14.888888888888889</v>
      </c>
      <c r="J19" s="105">
        <f>AVERAGE(K19:N19)</f>
        <v>15.298611111111112</v>
      </c>
      <c r="K19" s="105">
        <v>14.888888888888889</v>
      </c>
      <c r="L19" s="105">
        <v>17.222222222222221</v>
      </c>
      <c r="M19" s="105">
        <v>13.75</v>
      </c>
      <c r="N19" s="105">
        <v>15.333333333333334</v>
      </c>
      <c r="O19" s="108" t="s">
        <v>260</v>
      </c>
    </row>
    <row r="20" spans="1:15">
      <c r="A20" s="105" t="s">
        <v>261</v>
      </c>
      <c r="B20" s="105">
        <v>46.003916666666669</v>
      </c>
      <c r="C20" s="105">
        <v>61</v>
      </c>
      <c r="D20" s="105">
        <v>76</v>
      </c>
      <c r="E20" s="105">
        <v>73</v>
      </c>
      <c r="F20" s="105">
        <v>73</v>
      </c>
      <c r="G20" s="105">
        <v>56</v>
      </c>
      <c r="H20" s="105">
        <v>45</v>
      </c>
      <c r="I20" s="105">
        <v>49</v>
      </c>
      <c r="J20" s="105">
        <f>MAX(K20:N20)</f>
        <v>68</v>
      </c>
      <c r="K20" s="105">
        <v>55</v>
      </c>
      <c r="L20" s="105">
        <v>63</v>
      </c>
      <c r="M20" s="105">
        <v>51</v>
      </c>
      <c r="N20" s="105">
        <v>68</v>
      </c>
      <c r="O20" s="108" t="s">
        <v>262</v>
      </c>
    </row>
    <row r="21" spans="1:15">
      <c r="A21" s="114" t="s">
        <v>263</v>
      </c>
      <c r="B21" s="115">
        <v>23.471666666666664</v>
      </c>
      <c r="C21" s="115">
        <v>27.829166666666662</v>
      </c>
      <c r="D21" s="115">
        <v>27.708333333333329</v>
      </c>
      <c r="E21" s="115">
        <v>28.916666666666668</v>
      </c>
      <c r="F21" s="115">
        <v>34.222222222222221</v>
      </c>
      <c r="G21" s="115">
        <v>30.666666666666668</v>
      </c>
      <c r="H21" s="115">
        <v>26</v>
      </c>
      <c r="I21" s="115">
        <v>25.333333333333332</v>
      </c>
      <c r="J21" s="115">
        <f>AVERAGE(K21:N21)</f>
        <v>28.333333333333336</v>
      </c>
      <c r="K21" s="115">
        <v>26.444444444444443</v>
      </c>
      <c r="L21" s="115">
        <v>32.777777777777779</v>
      </c>
      <c r="M21" s="115">
        <v>26.333333333333332</v>
      </c>
      <c r="N21" s="115">
        <v>27.777777777777779</v>
      </c>
      <c r="O21" s="108" t="s">
        <v>264</v>
      </c>
    </row>
    <row r="22" spans="1:15">
      <c r="A22" s="26" t="s">
        <v>248</v>
      </c>
      <c r="B22" s="117"/>
      <c r="C22" s="117"/>
      <c r="D22" s="117"/>
      <c r="E22" s="117"/>
      <c r="F22" s="117"/>
      <c r="O22" s="118" t="s">
        <v>249</v>
      </c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5703125" style="88" bestFit="1" customWidth="1"/>
    <col min="2" max="12" width="9.140625" style="88"/>
    <col min="13" max="13" width="10" style="88" bestFit="1" customWidth="1"/>
    <col min="14" max="14" width="10" style="88" customWidth="1"/>
    <col min="15" max="15" width="24.140625" style="88" customWidth="1"/>
    <col min="16" max="16384" width="9.140625" style="88"/>
  </cols>
  <sheetData>
    <row r="1" spans="1:15">
      <c r="A1" s="411" t="s">
        <v>753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11" t="s">
        <v>754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>
      <c r="A3" s="52" t="s">
        <v>265</v>
      </c>
      <c r="B3" s="51"/>
      <c r="C3" s="51"/>
      <c r="D3" s="51"/>
      <c r="E3" s="11"/>
      <c r="F3" s="51"/>
      <c r="G3" s="11"/>
      <c r="M3" s="11" t="s">
        <v>75</v>
      </c>
      <c r="N3" s="11"/>
      <c r="O3" s="99" t="s">
        <v>266</v>
      </c>
    </row>
    <row r="4" spans="1:15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1">
        <v>2017</v>
      </c>
      <c r="G4" s="471"/>
      <c r="H4" s="471"/>
      <c r="I4" s="471"/>
      <c r="J4" s="470">
        <v>2018</v>
      </c>
      <c r="K4" s="472">
        <v>2018</v>
      </c>
      <c r="L4" s="472"/>
      <c r="M4" s="472"/>
      <c r="N4" s="472"/>
      <c r="O4" s="335"/>
    </row>
    <row r="5" spans="1:15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0"/>
      <c r="K5" s="195" t="s">
        <v>404</v>
      </c>
      <c r="L5" s="195" t="s">
        <v>405</v>
      </c>
      <c r="M5" s="195" t="s">
        <v>406</v>
      </c>
      <c r="N5" s="195" t="s">
        <v>407</v>
      </c>
      <c r="O5" s="335" t="s">
        <v>237</v>
      </c>
    </row>
    <row r="6" spans="1:15" ht="25.5">
      <c r="A6" s="474" t="s">
        <v>267</v>
      </c>
      <c r="B6" s="475"/>
      <c r="C6" s="337"/>
      <c r="D6" s="337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26" t="s">
        <v>268</v>
      </c>
    </row>
    <row r="7" spans="1:15">
      <c r="A7" s="105" t="s">
        <v>180</v>
      </c>
      <c r="B7" s="110">
        <v>1009.5579375000001</v>
      </c>
      <c r="C7" s="110">
        <v>1009.9562500000001</v>
      </c>
      <c r="D7" s="110">
        <v>1008.8284722222222</v>
      </c>
      <c r="E7" s="110">
        <v>1009.260546844814</v>
      </c>
      <c r="F7" s="110">
        <v>1016.2914771410061</v>
      </c>
      <c r="G7" s="110">
        <v>1005.2583333333332</v>
      </c>
      <c r="H7" s="110">
        <v>1007.0916071014591</v>
      </c>
      <c r="I7" s="110">
        <v>1015.1000000000001</v>
      </c>
      <c r="J7" s="110">
        <f>AVERAGE(K7:N7)</f>
        <v>1008.8240277777778</v>
      </c>
      <c r="K7" s="110">
        <v>1015.0250000000001</v>
      </c>
      <c r="L7" s="110">
        <v>1004.7666666666665</v>
      </c>
      <c r="M7" s="110">
        <v>999.7266666666668</v>
      </c>
      <c r="N7" s="110">
        <v>1015.7777777777778</v>
      </c>
      <c r="O7" s="108" t="s">
        <v>238</v>
      </c>
    </row>
    <row r="8" spans="1:15">
      <c r="A8" s="105" t="s">
        <v>181</v>
      </c>
      <c r="B8" s="110">
        <v>1009.6054849537046</v>
      </c>
      <c r="C8" s="110">
        <v>1010.5342592592593</v>
      </c>
      <c r="D8" s="110">
        <v>1009.6425925925926</v>
      </c>
      <c r="E8" s="110">
        <v>1010.0388888888892</v>
      </c>
      <c r="F8" s="110">
        <v>1017.211111111111</v>
      </c>
      <c r="G8" s="110">
        <v>1005.67</v>
      </c>
      <c r="H8" s="110">
        <v>1008.5025974025972</v>
      </c>
      <c r="I8" s="110">
        <v>1015.5592592592593</v>
      </c>
      <c r="J8" s="110">
        <f t="shared" ref="J8:J10" si="0">AVERAGE(K8:N8)</f>
        <v>1009.4802777777778</v>
      </c>
      <c r="K8" s="110">
        <v>1015.9066666666666</v>
      </c>
      <c r="L8" s="110">
        <v>1005.6033333333332</v>
      </c>
      <c r="M8" s="110">
        <v>1000.274074074074</v>
      </c>
      <c r="N8" s="110">
        <v>1016.1370370370372</v>
      </c>
      <c r="O8" s="108" t="s">
        <v>244</v>
      </c>
    </row>
    <row r="9" spans="1:15">
      <c r="A9" s="105" t="s">
        <v>219</v>
      </c>
      <c r="B9" s="110">
        <v>1010.1363166666671</v>
      </c>
      <c r="C9" s="110">
        <v>1009.2147222222225</v>
      </c>
      <c r="D9" s="110">
        <v>1008.2166666666667</v>
      </c>
      <c r="E9" s="110">
        <v>1008.7972222222221</v>
      </c>
      <c r="F9" s="110">
        <v>1015.7277777777776</v>
      </c>
      <c r="G9" s="110">
        <v>1005.3333333333334</v>
      </c>
      <c r="H9" s="110">
        <v>1006.5810344827586</v>
      </c>
      <c r="I9" s="110">
        <v>1014.5055555555557</v>
      </c>
      <c r="J9" s="110">
        <f t="shared" si="0"/>
        <v>1008.7249999999999</v>
      </c>
      <c r="K9" s="110">
        <v>1015.0066666666665</v>
      </c>
      <c r="L9" s="110">
        <v>1005.1999999999999</v>
      </c>
      <c r="M9" s="110">
        <v>999.5333333333333</v>
      </c>
      <c r="N9" s="110">
        <v>1015.1600000000001</v>
      </c>
      <c r="O9" s="108" t="s">
        <v>245</v>
      </c>
    </row>
    <row r="10" spans="1:15">
      <c r="A10" s="114" t="s">
        <v>246</v>
      </c>
      <c r="B10" s="127">
        <v>1010.2365833333332</v>
      </c>
      <c r="C10" s="127">
        <v>1010.0833333333331</v>
      </c>
      <c r="D10" s="127">
        <v>1009.775</v>
      </c>
      <c r="E10" s="127">
        <v>1010.0171428571424</v>
      </c>
      <c r="F10" s="127">
        <v>1017.3249999999999</v>
      </c>
      <c r="G10" s="127">
        <v>1006.1999999999999</v>
      </c>
      <c r="H10" s="127">
        <v>1007.9269230769228</v>
      </c>
      <c r="I10" s="127">
        <v>1016.0555555555555</v>
      </c>
      <c r="J10" s="110">
        <f t="shared" si="0"/>
        <v>1009.9180555555555</v>
      </c>
      <c r="K10" s="127">
        <v>1016.5</v>
      </c>
      <c r="L10" s="127">
        <v>1006.1111111111111</v>
      </c>
      <c r="M10" s="127">
        <v>1000.4833333333331</v>
      </c>
      <c r="N10" s="127">
        <v>1016.5777777777779</v>
      </c>
      <c r="O10" s="116" t="s">
        <v>247</v>
      </c>
    </row>
    <row r="11" spans="1:15">
      <c r="A11" s="26" t="s">
        <v>248</v>
      </c>
      <c r="B11" s="128"/>
      <c r="C11" s="117"/>
      <c r="D11" s="117"/>
      <c r="E11" s="128"/>
      <c r="F11" s="128"/>
      <c r="O11" s="26" t="s">
        <v>249</v>
      </c>
    </row>
  </sheetData>
  <mergeCells count="11">
    <mergeCell ref="A6:B6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"/>
  <sheetViews>
    <sheetView rightToLeft="1" view="pageBreakPreview" zoomScale="80" zoomScaleNormal="100" zoomScaleSheetLayoutView="80" workbookViewId="0">
      <selection activeCell="M3" sqref="M3"/>
    </sheetView>
  </sheetViews>
  <sheetFormatPr defaultColWidth="9.140625" defaultRowHeight="15"/>
  <cols>
    <col min="1" max="1" width="50.42578125" style="88" customWidth="1"/>
    <col min="2" max="3" width="9.140625" style="88"/>
    <col min="4" max="10" width="9.28515625" style="88" customWidth="1"/>
    <col min="11" max="14" width="9.140625" style="88"/>
    <col min="15" max="15" width="43.42578125" style="152" customWidth="1"/>
    <col min="16" max="16384" width="9.140625" style="88"/>
  </cols>
  <sheetData>
    <row r="1" spans="1:35">
      <c r="A1" s="402" t="s">
        <v>230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31"/>
      <c r="Q1" s="31"/>
    </row>
    <row r="2" spans="1:35">
      <c r="A2" s="402" t="s">
        <v>785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31"/>
      <c r="Q2" s="31"/>
    </row>
    <row r="3" spans="1:35">
      <c r="A3" s="16"/>
      <c r="B3" s="51"/>
      <c r="C3" s="51"/>
      <c r="D3" s="51"/>
      <c r="E3" s="51"/>
      <c r="F3" s="51"/>
      <c r="G3" s="51"/>
      <c r="H3" s="51"/>
      <c r="I3" s="51"/>
      <c r="J3" s="51"/>
      <c r="M3" s="11" t="s">
        <v>75</v>
      </c>
      <c r="N3" s="11"/>
    </row>
    <row r="4" spans="1:35">
      <c r="A4" s="407" t="s">
        <v>7</v>
      </c>
      <c r="B4" s="408">
        <v>2014</v>
      </c>
      <c r="C4" s="408">
        <v>2015</v>
      </c>
      <c r="D4" s="408">
        <v>2016</v>
      </c>
      <c r="E4" s="408">
        <v>2017</v>
      </c>
      <c r="F4" s="408">
        <v>2017</v>
      </c>
      <c r="G4" s="408"/>
      <c r="H4" s="408"/>
      <c r="I4" s="408"/>
      <c r="J4" s="408">
        <v>2018</v>
      </c>
      <c r="K4" s="408">
        <v>2018</v>
      </c>
      <c r="L4" s="408"/>
      <c r="M4" s="408"/>
      <c r="N4" s="408"/>
      <c r="O4" s="406" t="s">
        <v>237</v>
      </c>
    </row>
    <row r="5" spans="1:35" ht="25.5">
      <c r="A5" s="407"/>
      <c r="B5" s="408"/>
      <c r="C5" s="408"/>
      <c r="D5" s="408"/>
      <c r="E5" s="408"/>
      <c r="F5" s="192" t="s">
        <v>404</v>
      </c>
      <c r="G5" s="192" t="s">
        <v>405</v>
      </c>
      <c r="H5" s="192" t="s">
        <v>406</v>
      </c>
      <c r="I5" s="192" t="s">
        <v>407</v>
      </c>
      <c r="J5" s="409"/>
      <c r="K5" s="192" t="s">
        <v>404</v>
      </c>
      <c r="L5" s="192" t="s">
        <v>405</v>
      </c>
      <c r="M5" s="192" t="s">
        <v>764</v>
      </c>
      <c r="N5" s="192" t="s">
        <v>765</v>
      </c>
      <c r="O5" s="406" t="s">
        <v>237</v>
      </c>
    </row>
    <row r="6" spans="1:35">
      <c r="A6" s="9" t="s">
        <v>51</v>
      </c>
      <c r="B6" s="94">
        <v>97.884645302172899</v>
      </c>
      <c r="C6" s="94">
        <v>77.981472021868257</v>
      </c>
      <c r="D6" s="94">
        <v>69.990235755616197</v>
      </c>
      <c r="E6" s="94">
        <v>71.693674011199462</v>
      </c>
      <c r="F6" s="94">
        <v>68.110708289562893</v>
      </c>
      <c r="G6" s="94">
        <v>71.005720836260892</v>
      </c>
      <c r="H6" s="94">
        <v>72.408196343618485</v>
      </c>
      <c r="I6" s="94">
        <v>75.250070575355565</v>
      </c>
      <c r="J6" s="94">
        <f>AVERAGE(K6:N6)</f>
        <v>81.299734685616087</v>
      </c>
      <c r="K6" s="94">
        <v>77.322070717134466</v>
      </c>
      <c r="L6" s="94">
        <v>80.809075185499751</v>
      </c>
      <c r="M6" s="94">
        <v>85.646092090321446</v>
      </c>
      <c r="N6" s="94">
        <v>81.421700749508673</v>
      </c>
      <c r="O6" s="149" t="s">
        <v>310</v>
      </c>
      <c r="Q6" s="198"/>
      <c r="R6" s="198"/>
      <c r="S6" s="198"/>
      <c r="T6" s="198"/>
      <c r="U6" s="198"/>
      <c r="V6" s="198"/>
      <c r="W6" s="198"/>
      <c r="X6" s="198"/>
      <c r="Y6" s="198"/>
      <c r="AA6" s="198"/>
      <c r="AB6" s="198"/>
      <c r="AC6" s="198"/>
      <c r="AD6" s="198"/>
      <c r="AE6" s="198"/>
      <c r="AF6" s="198"/>
      <c r="AG6" s="198"/>
      <c r="AH6" s="198"/>
      <c r="AI6" s="198"/>
    </row>
    <row r="7" spans="1:35">
      <c r="A7" s="3" t="s">
        <v>52</v>
      </c>
      <c r="B7" s="168">
        <v>98.729324940502508</v>
      </c>
      <c r="C7" s="168">
        <v>95.991045967400837</v>
      </c>
      <c r="D7" s="168">
        <v>94.257787672930135</v>
      </c>
      <c r="E7" s="168">
        <v>92.42291701961264</v>
      </c>
      <c r="F7" s="168">
        <v>93.966810312562757</v>
      </c>
      <c r="G7" s="168">
        <v>94.799452997564643</v>
      </c>
      <c r="H7" s="168">
        <v>94.456907633715872</v>
      </c>
      <c r="I7" s="168">
        <v>86.468497134607304</v>
      </c>
      <c r="J7" s="169">
        <f t="shared" ref="J7:J29" si="0">AVERAGE(K7:N7)</f>
        <v>88.327107537603283</v>
      </c>
      <c r="K7" s="169">
        <v>87.12101535750746</v>
      </c>
      <c r="L7" s="169">
        <v>88.5713122578141</v>
      </c>
      <c r="M7" s="169">
        <v>89.183863351575425</v>
      </c>
      <c r="N7" s="169">
        <v>88.432239183516117</v>
      </c>
      <c r="O7" s="150" t="s">
        <v>311</v>
      </c>
      <c r="Q7" s="198"/>
      <c r="AA7" s="198"/>
      <c r="AB7" s="198"/>
      <c r="AC7" s="198"/>
      <c r="AD7" s="198"/>
      <c r="AE7" s="198"/>
      <c r="AF7" s="198"/>
      <c r="AG7" s="198"/>
      <c r="AH7" s="198"/>
      <c r="AI7" s="198"/>
    </row>
    <row r="8" spans="1:35">
      <c r="A8" s="3" t="s">
        <v>53</v>
      </c>
      <c r="B8" s="168">
        <v>100</v>
      </c>
      <c r="C8" s="168">
        <v>100</v>
      </c>
      <c r="D8" s="168">
        <v>100</v>
      </c>
      <c r="E8" s="168">
        <v>100</v>
      </c>
      <c r="F8" s="168">
        <v>100</v>
      </c>
      <c r="G8" s="168">
        <v>100</v>
      </c>
      <c r="H8" s="168">
        <v>100</v>
      </c>
      <c r="I8" s="168">
        <v>100</v>
      </c>
      <c r="J8" s="169">
        <f t="shared" si="0"/>
        <v>103.57553758855531</v>
      </c>
      <c r="K8" s="169">
        <v>104.4975315579312</v>
      </c>
      <c r="L8" s="169">
        <v>104.4975315579312</v>
      </c>
      <c r="M8" s="169">
        <v>104.4975315579312</v>
      </c>
      <c r="N8" s="169">
        <v>100.80955568042762</v>
      </c>
      <c r="O8" s="150" t="s">
        <v>312</v>
      </c>
      <c r="Q8" s="198"/>
      <c r="AA8" s="198"/>
      <c r="AB8" s="198"/>
      <c r="AC8" s="198"/>
      <c r="AD8" s="198"/>
      <c r="AE8" s="198"/>
      <c r="AF8" s="198"/>
      <c r="AG8" s="198"/>
      <c r="AH8" s="198"/>
      <c r="AI8" s="198"/>
    </row>
    <row r="9" spans="1:35">
      <c r="A9" s="3" t="s">
        <v>54</v>
      </c>
      <c r="B9" s="168">
        <v>104.0292215291783</v>
      </c>
      <c r="C9" s="168">
        <v>100.28086314563598</v>
      </c>
      <c r="D9" s="168">
        <v>98.87662367974518</v>
      </c>
      <c r="E9" s="168">
        <v>94.450906124793676</v>
      </c>
      <c r="F9" s="168">
        <v>93.871438023741121</v>
      </c>
      <c r="G9" s="168">
        <v>93.695212520031234</v>
      </c>
      <c r="H9" s="168">
        <v>95.419343660886639</v>
      </c>
      <c r="I9" s="168">
        <v>94.817630294515737</v>
      </c>
      <c r="J9" s="169">
        <f t="shared" si="0"/>
        <v>97.048509682188126</v>
      </c>
      <c r="K9" s="169">
        <v>96.149006585145088</v>
      </c>
      <c r="L9" s="169">
        <v>97.228163442045499</v>
      </c>
      <c r="M9" s="169">
        <v>98.51990148305137</v>
      </c>
      <c r="N9" s="169">
        <v>96.296967218510545</v>
      </c>
      <c r="O9" s="150" t="s">
        <v>313</v>
      </c>
      <c r="Q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5">
      <c r="A10" s="3" t="s">
        <v>55</v>
      </c>
      <c r="B10" s="168">
        <v>103.50943712492668</v>
      </c>
      <c r="C10" s="168">
        <v>107.44896554087707</v>
      </c>
      <c r="D10" s="168">
        <v>107.81528888395377</v>
      </c>
      <c r="E10" s="168">
        <v>109.78431739402494</v>
      </c>
      <c r="F10" s="168">
        <v>109.55250390854137</v>
      </c>
      <c r="G10" s="168">
        <v>109.86158855585279</v>
      </c>
      <c r="H10" s="168">
        <v>109.86158855585279</v>
      </c>
      <c r="I10" s="168">
        <v>109.86158855585279</v>
      </c>
      <c r="J10" s="169">
        <f t="shared" si="0"/>
        <v>93.694885476495784</v>
      </c>
      <c r="K10" s="169">
        <v>96.43696920672518</v>
      </c>
      <c r="L10" s="169">
        <v>90.996158309091967</v>
      </c>
      <c r="M10" s="169">
        <v>96.064708968987674</v>
      </c>
      <c r="N10" s="169">
        <v>91.281705421178359</v>
      </c>
      <c r="O10" s="150" t="s">
        <v>314</v>
      </c>
      <c r="Q10" s="198"/>
      <c r="AA10" s="198"/>
      <c r="AB10" s="198"/>
      <c r="AC10" s="198"/>
      <c r="AD10" s="198"/>
      <c r="AE10" s="198"/>
      <c r="AF10" s="198"/>
      <c r="AG10" s="198"/>
      <c r="AH10" s="198"/>
      <c r="AI10" s="198"/>
    </row>
    <row r="11" spans="1:35">
      <c r="A11" s="3" t="s">
        <v>56</v>
      </c>
      <c r="B11" s="168">
        <v>106.50280766710654</v>
      </c>
      <c r="C11" s="168">
        <v>107.56040852890597</v>
      </c>
      <c r="D11" s="168">
        <v>110.0497511468774</v>
      </c>
      <c r="E11" s="168">
        <v>99.487138547273929</v>
      </c>
      <c r="F11" s="168">
        <v>110.43800615661917</v>
      </c>
      <c r="G11" s="168">
        <v>99.484660229711992</v>
      </c>
      <c r="H11" s="168">
        <v>94.011474308197734</v>
      </c>
      <c r="I11" s="168">
        <v>94.014413494566824</v>
      </c>
      <c r="J11" s="169">
        <f t="shared" si="0"/>
        <v>97.425315037661136</v>
      </c>
      <c r="K11" s="169">
        <v>93.480693631719163</v>
      </c>
      <c r="L11" s="169">
        <v>98.377739937452475</v>
      </c>
      <c r="M11" s="169">
        <v>98.70193661742347</v>
      </c>
      <c r="N11" s="169">
        <v>99.140889964049464</v>
      </c>
      <c r="O11" s="150" t="s">
        <v>315</v>
      </c>
      <c r="Q11" s="198"/>
      <c r="AA11" s="198"/>
      <c r="AB11" s="198"/>
      <c r="AC11" s="198"/>
      <c r="AD11" s="198"/>
      <c r="AE11" s="198"/>
      <c r="AF11" s="198"/>
      <c r="AG11" s="198"/>
      <c r="AH11" s="198"/>
      <c r="AI11" s="198"/>
    </row>
    <row r="12" spans="1:35" ht="26.25">
      <c r="A12" s="4" t="s">
        <v>79</v>
      </c>
      <c r="B12" s="168">
        <v>101.84605945985507</v>
      </c>
      <c r="C12" s="168">
        <v>100.9056085384989</v>
      </c>
      <c r="D12" s="168">
        <v>69.625840918238751</v>
      </c>
      <c r="E12" s="168">
        <v>69.709599014258231</v>
      </c>
      <c r="F12" s="168">
        <v>69.097770189110705</v>
      </c>
      <c r="G12" s="168">
        <v>69.918471896077705</v>
      </c>
      <c r="H12" s="168">
        <v>69.924944453216071</v>
      </c>
      <c r="I12" s="168">
        <v>69.897209518628443</v>
      </c>
      <c r="J12" s="169">
        <f t="shared" si="0"/>
        <v>69.669599225281615</v>
      </c>
      <c r="K12" s="169">
        <v>68.986768345241117</v>
      </c>
      <c r="L12" s="169">
        <v>69.897209518628443</v>
      </c>
      <c r="M12" s="169">
        <v>69.897209518628443</v>
      </c>
      <c r="N12" s="169">
        <v>69.897209518628443</v>
      </c>
      <c r="O12" s="150" t="s">
        <v>316</v>
      </c>
      <c r="Q12" s="198"/>
      <c r="AA12" s="198"/>
      <c r="AB12" s="198"/>
      <c r="AC12" s="198"/>
      <c r="AD12" s="198"/>
      <c r="AE12" s="198"/>
      <c r="AF12" s="198"/>
      <c r="AG12" s="198"/>
      <c r="AH12" s="198"/>
      <c r="AI12" s="198"/>
    </row>
    <row r="13" spans="1:35">
      <c r="A13" s="3" t="s">
        <v>58</v>
      </c>
      <c r="B13" s="168">
        <v>101.17987686186561</v>
      </c>
      <c r="C13" s="168">
        <v>92.997539132602668</v>
      </c>
      <c r="D13" s="168">
        <v>89.233288737675721</v>
      </c>
      <c r="E13" s="168">
        <v>92.157175340288333</v>
      </c>
      <c r="F13" s="168">
        <v>87.000090715724909</v>
      </c>
      <c r="G13" s="168">
        <v>91.451190882763839</v>
      </c>
      <c r="H13" s="168">
        <v>94.194251466803863</v>
      </c>
      <c r="I13" s="168">
        <v>95.983168295860693</v>
      </c>
      <c r="J13" s="169">
        <f t="shared" si="0"/>
        <v>106.81878957974236</v>
      </c>
      <c r="K13" s="169">
        <v>99.947782656401913</v>
      </c>
      <c r="L13" s="169">
        <v>101.61878606732945</v>
      </c>
      <c r="M13" s="169">
        <v>127.79003137936931</v>
      </c>
      <c r="N13" s="169">
        <v>97.918558215868742</v>
      </c>
      <c r="O13" s="150" t="s">
        <v>317</v>
      </c>
      <c r="Q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5">
      <c r="A14" s="3" t="s">
        <v>59</v>
      </c>
      <c r="B14" s="168">
        <v>107.93315717725575</v>
      </c>
      <c r="C14" s="168">
        <v>109.86711382133346</v>
      </c>
      <c r="D14" s="168">
        <v>109.96097875388841</v>
      </c>
      <c r="E14" s="168">
        <v>111.31342499827308</v>
      </c>
      <c r="F14" s="168">
        <v>109.99268934979287</v>
      </c>
      <c r="G14" s="168">
        <v>109.63099503083842</v>
      </c>
      <c r="H14" s="168">
        <v>129.14584773341448</v>
      </c>
      <c r="I14" s="168">
        <v>96.484167879046538</v>
      </c>
      <c r="J14" s="169">
        <f t="shared" si="0"/>
        <v>117.68043468520193</v>
      </c>
      <c r="K14" s="169">
        <v>117.6766054386496</v>
      </c>
      <c r="L14" s="169">
        <v>117.67076686172291</v>
      </c>
      <c r="M14" s="169">
        <v>117.69964978898903</v>
      </c>
      <c r="N14" s="169">
        <v>117.67471665144615</v>
      </c>
      <c r="O14" s="150" t="s">
        <v>318</v>
      </c>
      <c r="Q14" s="198"/>
      <c r="AA14" s="198"/>
      <c r="AB14" s="198"/>
      <c r="AC14" s="198"/>
      <c r="AD14" s="198"/>
      <c r="AE14" s="198"/>
      <c r="AF14" s="198"/>
      <c r="AG14" s="198"/>
      <c r="AH14" s="198"/>
      <c r="AI14" s="198"/>
    </row>
    <row r="15" spans="1:35">
      <c r="A15" s="3" t="s">
        <v>60</v>
      </c>
      <c r="B15" s="168">
        <v>91.371884130527604</v>
      </c>
      <c r="C15" s="168">
        <v>52.093529164122785</v>
      </c>
      <c r="D15" s="168">
        <v>40.943427730970981</v>
      </c>
      <c r="E15" s="168">
        <v>52.060263867174413</v>
      </c>
      <c r="F15" s="168">
        <v>47.814076046739316</v>
      </c>
      <c r="G15" s="168">
        <v>52.304765831062042</v>
      </c>
      <c r="H15" s="168">
        <v>50.169276684911182</v>
      </c>
      <c r="I15" s="168">
        <v>57.952936905985084</v>
      </c>
      <c r="J15" s="169">
        <f t="shared" si="0"/>
        <v>66.010294729611161</v>
      </c>
      <c r="K15" s="169">
        <v>61.894049247276953</v>
      </c>
      <c r="L15" s="169">
        <v>67.464322507960958</v>
      </c>
      <c r="M15" s="169">
        <v>69.815023878278566</v>
      </c>
      <c r="N15" s="169">
        <v>64.867783284928166</v>
      </c>
      <c r="O15" s="150" t="s">
        <v>319</v>
      </c>
      <c r="Q15" s="198"/>
      <c r="AA15" s="198"/>
      <c r="AB15" s="198"/>
      <c r="AC15" s="198"/>
      <c r="AD15" s="198"/>
      <c r="AE15" s="198"/>
      <c r="AF15" s="198"/>
      <c r="AG15" s="198"/>
      <c r="AH15" s="198"/>
      <c r="AI15" s="198"/>
    </row>
    <row r="16" spans="1:35">
      <c r="A16" s="3" t="s">
        <v>61</v>
      </c>
      <c r="B16" s="168">
        <v>96.647315113438992</v>
      </c>
      <c r="C16" s="168">
        <v>62.334122712294359</v>
      </c>
      <c r="D16" s="168">
        <v>45.869623636237137</v>
      </c>
      <c r="E16" s="168">
        <v>53.954042337938951</v>
      </c>
      <c r="F16" s="168">
        <v>51.143846992014744</v>
      </c>
      <c r="G16" s="168">
        <v>53.029341644455116</v>
      </c>
      <c r="H16" s="168">
        <v>54.209687321090406</v>
      </c>
      <c r="I16" s="168">
        <v>57.433293394195552</v>
      </c>
      <c r="J16" s="169">
        <f t="shared" si="0"/>
        <v>68.34647987859276</v>
      </c>
      <c r="K16" s="169">
        <v>63.204356945907804</v>
      </c>
      <c r="L16" s="169">
        <v>68.518063026284949</v>
      </c>
      <c r="M16" s="169">
        <v>70.896258001705093</v>
      </c>
      <c r="N16" s="169">
        <v>70.767241540473208</v>
      </c>
      <c r="O16" s="150" t="s">
        <v>320</v>
      </c>
      <c r="Q16" s="198"/>
      <c r="AA16" s="198"/>
      <c r="AB16" s="198"/>
      <c r="AC16" s="198"/>
      <c r="AD16" s="198"/>
      <c r="AE16" s="198"/>
      <c r="AF16" s="198"/>
      <c r="AG16" s="198"/>
      <c r="AH16" s="198"/>
      <c r="AI16" s="198"/>
    </row>
    <row r="17" spans="1:35" ht="26.25">
      <c r="A17" s="4" t="s">
        <v>321</v>
      </c>
      <c r="B17" s="168">
        <v>90.850030456465859</v>
      </c>
      <c r="C17" s="168">
        <v>90.850030456465859</v>
      </c>
      <c r="D17" s="168">
        <v>90.850030456465859</v>
      </c>
      <c r="E17" s="168">
        <v>90.850030456465859</v>
      </c>
      <c r="F17" s="168">
        <v>90.850030456465859</v>
      </c>
      <c r="G17" s="168">
        <v>90.850030456465859</v>
      </c>
      <c r="H17" s="168">
        <v>90.850030456465859</v>
      </c>
      <c r="I17" s="168">
        <v>90.850030456465859</v>
      </c>
      <c r="J17" s="169">
        <f t="shared" si="0"/>
        <v>90.850030456465859</v>
      </c>
      <c r="K17" s="169">
        <v>90.850030456465859</v>
      </c>
      <c r="L17" s="169">
        <v>90.850030456465859</v>
      </c>
      <c r="M17" s="169">
        <v>90.850030456465859</v>
      </c>
      <c r="N17" s="169">
        <v>90.850030456465859</v>
      </c>
      <c r="O17" s="150" t="s">
        <v>322</v>
      </c>
      <c r="Q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ht="26.25">
      <c r="A18" s="4" t="s">
        <v>323</v>
      </c>
      <c r="B18" s="168">
        <v>91.999754988433708</v>
      </c>
      <c r="C18" s="168">
        <v>91.508151190175184</v>
      </c>
      <c r="D18" s="168">
        <v>82.359106856452698</v>
      </c>
      <c r="E18" s="168">
        <v>77.348551907895455</v>
      </c>
      <c r="F18" s="168">
        <v>77.148503246401418</v>
      </c>
      <c r="G18" s="168">
        <v>76.598950467530784</v>
      </c>
      <c r="H18" s="168">
        <v>75.538194496045534</v>
      </c>
      <c r="I18" s="168">
        <v>80.108559421604085</v>
      </c>
      <c r="J18" s="169">
        <f t="shared" si="0"/>
        <v>84.924583177557267</v>
      </c>
      <c r="K18" s="169">
        <v>85.26400324570578</v>
      </c>
      <c r="L18" s="169">
        <v>87.000126098919694</v>
      </c>
      <c r="M18" s="169">
        <v>85.42528636976364</v>
      </c>
      <c r="N18" s="169">
        <v>82.008916995839954</v>
      </c>
      <c r="O18" s="150" t="s">
        <v>324</v>
      </c>
      <c r="Q18" s="198"/>
      <c r="AA18" s="198"/>
      <c r="AB18" s="198"/>
      <c r="AC18" s="198"/>
      <c r="AD18" s="198"/>
      <c r="AE18" s="198"/>
      <c r="AF18" s="198"/>
      <c r="AG18" s="198"/>
      <c r="AH18" s="198"/>
      <c r="AI18" s="198"/>
    </row>
    <row r="19" spans="1:35">
      <c r="A19" s="3" t="s">
        <v>64</v>
      </c>
      <c r="B19" s="168">
        <v>97.21580383177168</v>
      </c>
      <c r="C19" s="168">
        <v>97.494450324364422</v>
      </c>
      <c r="D19" s="168">
        <v>96.263089482895822</v>
      </c>
      <c r="E19" s="168">
        <v>93.116447583813098</v>
      </c>
      <c r="F19" s="168">
        <v>92.342834803834663</v>
      </c>
      <c r="G19" s="168">
        <v>93.10725292583264</v>
      </c>
      <c r="H19" s="168">
        <v>93.665231504380372</v>
      </c>
      <c r="I19" s="168">
        <v>93.350471101204732</v>
      </c>
      <c r="J19" s="169">
        <f t="shared" si="0"/>
        <v>93.682094205010827</v>
      </c>
      <c r="K19" s="169">
        <v>94.85323464828943</v>
      </c>
      <c r="L19" s="169">
        <v>93.97999405225444</v>
      </c>
      <c r="M19" s="169">
        <v>93.089367368881753</v>
      </c>
      <c r="N19" s="169">
        <v>92.805780750617657</v>
      </c>
      <c r="O19" s="150" t="s">
        <v>325</v>
      </c>
      <c r="Q19" s="198"/>
      <c r="AA19" s="198"/>
      <c r="AB19" s="198"/>
      <c r="AC19" s="198"/>
      <c r="AD19" s="198"/>
      <c r="AE19" s="198"/>
      <c r="AF19" s="198"/>
      <c r="AG19" s="198"/>
      <c r="AH19" s="198"/>
      <c r="AI19" s="198"/>
    </row>
    <row r="20" spans="1:35">
      <c r="A20" s="3" t="s">
        <v>65</v>
      </c>
      <c r="B20" s="168">
        <v>92.564826198990929</v>
      </c>
      <c r="C20" s="168">
        <v>82.747772793911338</v>
      </c>
      <c r="D20" s="168">
        <v>74.597930739050412</v>
      </c>
      <c r="E20" s="168">
        <v>80.524389237843209</v>
      </c>
      <c r="F20" s="168">
        <v>72.403080091267185</v>
      </c>
      <c r="G20" s="168">
        <v>76.983316858446386</v>
      </c>
      <c r="H20" s="168">
        <v>84.47259998547888</v>
      </c>
      <c r="I20" s="168">
        <v>88.238560016180372</v>
      </c>
      <c r="J20" s="169">
        <f t="shared" si="0"/>
        <v>93.271109076934664</v>
      </c>
      <c r="K20" s="169">
        <v>95.895963177564397</v>
      </c>
      <c r="L20" s="169">
        <v>98.198283673822544</v>
      </c>
      <c r="M20" s="169">
        <v>92.415338780849382</v>
      </c>
      <c r="N20" s="169">
        <v>86.574850675502333</v>
      </c>
      <c r="O20" s="150" t="s">
        <v>326</v>
      </c>
      <c r="Q20" s="198"/>
      <c r="AA20" s="198"/>
      <c r="AB20" s="198"/>
      <c r="AC20" s="198"/>
      <c r="AD20" s="198"/>
      <c r="AE20" s="198"/>
      <c r="AF20" s="198"/>
      <c r="AG20" s="198"/>
      <c r="AH20" s="198"/>
      <c r="AI20" s="198"/>
    </row>
    <row r="21" spans="1:35">
      <c r="A21" s="3" t="s">
        <v>66</v>
      </c>
      <c r="B21" s="168">
        <v>110.33354868413325</v>
      </c>
      <c r="C21" s="168">
        <v>88.475734674717359</v>
      </c>
      <c r="D21" s="168">
        <v>83.167588193506276</v>
      </c>
      <c r="E21" s="168">
        <v>96.735205923961871</v>
      </c>
      <c r="F21" s="168">
        <v>95.545898672483588</v>
      </c>
      <c r="G21" s="168">
        <v>96.67075103855062</v>
      </c>
      <c r="H21" s="168">
        <v>96.516560463418003</v>
      </c>
      <c r="I21" s="168">
        <v>98.207613521395274</v>
      </c>
      <c r="J21" s="169">
        <f t="shared" si="0"/>
        <v>113.23653811477024</v>
      </c>
      <c r="K21" s="169">
        <v>89.215607245383012</v>
      </c>
      <c r="L21" s="169">
        <v>97.972553307781396</v>
      </c>
      <c r="M21" s="169">
        <v>141.99542218386941</v>
      </c>
      <c r="N21" s="169">
        <v>123.76256972204717</v>
      </c>
      <c r="O21" s="150" t="s">
        <v>327</v>
      </c>
      <c r="Q21" s="198"/>
      <c r="AA21" s="198"/>
      <c r="AB21" s="198"/>
      <c r="AC21" s="198"/>
      <c r="AD21" s="198"/>
      <c r="AE21" s="198"/>
      <c r="AF21" s="198"/>
      <c r="AG21" s="198"/>
      <c r="AH21" s="198"/>
      <c r="AI21" s="198"/>
    </row>
    <row r="22" spans="1:35">
      <c r="A22" s="3" t="s">
        <v>67</v>
      </c>
      <c r="B22" s="168">
        <v>96.356984901308834</v>
      </c>
      <c r="C22" s="168">
        <v>95.778069246618486</v>
      </c>
      <c r="D22" s="168">
        <v>95.778069246618486</v>
      </c>
      <c r="E22" s="168">
        <v>94.906351380456812</v>
      </c>
      <c r="F22" s="168">
        <v>94.906351380456812</v>
      </c>
      <c r="G22" s="168">
        <v>94.906351380456812</v>
      </c>
      <c r="H22" s="168">
        <v>94.906351380456812</v>
      </c>
      <c r="I22" s="168">
        <v>94.906351380456812</v>
      </c>
      <c r="J22" s="169">
        <f t="shared" si="0"/>
        <v>94.906351380456812</v>
      </c>
      <c r="K22" s="169">
        <v>94.906351380456812</v>
      </c>
      <c r="L22" s="169">
        <v>94.906351380456812</v>
      </c>
      <c r="M22" s="169">
        <v>94.906351380456812</v>
      </c>
      <c r="N22" s="169">
        <v>94.906351380456812</v>
      </c>
      <c r="O22" s="150" t="s">
        <v>328</v>
      </c>
      <c r="Q22" s="198"/>
      <c r="AA22" s="198"/>
      <c r="AB22" s="198"/>
      <c r="AC22" s="198"/>
      <c r="AD22" s="198"/>
      <c r="AE22" s="198"/>
      <c r="AF22" s="198"/>
      <c r="AG22" s="198"/>
      <c r="AH22" s="198"/>
      <c r="AI22" s="198"/>
    </row>
    <row r="23" spans="1:35">
      <c r="A23" s="3" t="s">
        <v>68</v>
      </c>
      <c r="B23" s="168">
        <v>92.345045481464112</v>
      </c>
      <c r="C23" s="168">
        <v>76.024494987085276</v>
      </c>
      <c r="D23" s="168">
        <v>67.523962113915886</v>
      </c>
      <c r="E23" s="168">
        <v>83.883139085489404</v>
      </c>
      <c r="F23" s="168">
        <v>79.938207403377902</v>
      </c>
      <c r="G23" s="168">
        <v>78.767036795875427</v>
      </c>
      <c r="H23" s="168">
        <v>85.175968789491279</v>
      </c>
      <c r="I23" s="168">
        <v>91.65134335321298</v>
      </c>
      <c r="J23" s="169">
        <f t="shared" si="0"/>
        <v>87.983068888212372</v>
      </c>
      <c r="K23" s="169">
        <v>92.213591807874579</v>
      </c>
      <c r="L23" s="169">
        <v>91.658911586387291</v>
      </c>
      <c r="M23" s="169">
        <v>83.714724999232999</v>
      </c>
      <c r="N23" s="169">
        <v>84.345047159354635</v>
      </c>
      <c r="O23" s="150" t="s">
        <v>329</v>
      </c>
      <c r="Q23" s="198"/>
      <c r="AA23" s="198"/>
      <c r="AB23" s="198"/>
      <c r="AC23" s="198"/>
      <c r="AD23" s="198"/>
      <c r="AE23" s="198"/>
      <c r="AF23" s="198"/>
      <c r="AG23" s="198"/>
      <c r="AH23" s="198"/>
      <c r="AI23" s="198"/>
    </row>
    <row r="24" spans="1:35">
      <c r="A24" s="3" t="s">
        <v>69</v>
      </c>
      <c r="B24" s="168">
        <v>101.89718208754262</v>
      </c>
      <c r="C24" s="168">
        <v>105.438071565789</v>
      </c>
      <c r="D24" s="168">
        <v>120.6139366580191</v>
      </c>
      <c r="E24" s="168">
        <v>171.61506001880545</v>
      </c>
      <c r="F24" s="168">
        <v>140.73818273297692</v>
      </c>
      <c r="G24" s="168">
        <v>151.48133052771161</v>
      </c>
      <c r="H24" s="168">
        <v>185.99955350709232</v>
      </c>
      <c r="I24" s="168">
        <v>208.24117330744093</v>
      </c>
      <c r="J24" s="169">
        <f t="shared" si="0"/>
        <v>122.08632684333298</v>
      </c>
      <c r="K24" s="169">
        <v>171.61506001880545</v>
      </c>
      <c r="L24" s="169">
        <v>107.70297845173182</v>
      </c>
      <c r="M24" s="169">
        <v>104.33379640752558</v>
      </c>
      <c r="N24" s="169">
        <v>104.69347249526911</v>
      </c>
      <c r="O24" s="150" t="s">
        <v>330</v>
      </c>
      <c r="Q24" s="198"/>
      <c r="AA24" s="198"/>
      <c r="AB24" s="198"/>
      <c r="AC24" s="198"/>
      <c r="AD24" s="198"/>
      <c r="AE24" s="198"/>
      <c r="AF24" s="198"/>
      <c r="AG24" s="198"/>
      <c r="AH24" s="198"/>
      <c r="AI24" s="198"/>
    </row>
    <row r="25" spans="1:35">
      <c r="A25" s="3" t="s">
        <v>70</v>
      </c>
      <c r="B25" s="168">
        <v>113.26849336017209</v>
      </c>
      <c r="C25" s="168">
        <v>113.51157771008029</v>
      </c>
      <c r="D25" s="168">
        <v>107.64015614084227</v>
      </c>
      <c r="E25" s="168">
        <v>106.3735650195228</v>
      </c>
      <c r="F25" s="168">
        <v>105.6494628572691</v>
      </c>
      <c r="G25" s="168">
        <v>105.6494628572691</v>
      </c>
      <c r="H25" s="168">
        <v>107.09766718177653</v>
      </c>
      <c r="I25" s="168">
        <v>107.09766718177653</v>
      </c>
      <c r="J25" s="169">
        <f t="shared" si="0"/>
        <v>108.93657992641307</v>
      </c>
      <c r="K25" s="169">
        <v>107.09766718177653</v>
      </c>
      <c r="L25" s="169">
        <v>109.54955084129192</v>
      </c>
      <c r="M25" s="169">
        <v>109.54955084129192</v>
      </c>
      <c r="N25" s="169">
        <v>109.54955084129192</v>
      </c>
      <c r="O25" s="150" t="s">
        <v>331</v>
      </c>
      <c r="Q25" s="198"/>
      <c r="AA25" s="198"/>
      <c r="AB25" s="198"/>
      <c r="AC25" s="198"/>
      <c r="AD25" s="198"/>
      <c r="AE25" s="198"/>
      <c r="AF25" s="198"/>
      <c r="AG25" s="198"/>
      <c r="AH25" s="198"/>
      <c r="AI25" s="198"/>
    </row>
    <row r="26" spans="1:35">
      <c r="A26" s="3" t="s">
        <v>71</v>
      </c>
      <c r="B26" s="168">
        <v>200.90346362017036</v>
      </c>
      <c r="C26" s="168">
        <v>421.52568129790706</v>
      </c>
      <c r="D26" s="168">
        <v>462.87747682461122</v>
      </c>
      <c r="E26" s="168">
        <v>103.95261933411876</v>
      </c>
      <c r="F26" s="168">
        <v>72.469007955790403</v>
      </c>
      <c r="G26" s="168">
        <v>97.141105331835888</v>
      </c>
      <c r="H26" s="168">
        <v>155.02944132187676</v>
      </c>
      <c r="I26" s="168">
        <v>91.170922726971952</v>
      </c>
      <c r="J26" s="169">
        <f t="shared" si="0"/>
        <v>93.490201621318946</v>
      </c>
      <c r="K26" s="169">
        <v>91.170922726971952</v>
      </c>
      <c r="L26" s="169">
        <v>94.263294586101281</v>
      </c>
      <c r="M26" s="169">
        <v>94.263294586101281</v>
      </c>
      <c r="N26" s="169">
        <v>94.263294586101281</v>
      </c>
      <c r="O26" s="150" t="s">
        <v>332</v>
      </c>
      <c r="Q26" s="198"/>
      <c r="AA26" s="198"/>
      <c r="AB26" s="198"/>
      <c r="AC26" s="198"/>
      <c r="AD26" s="198"/>
      <c r="AE26" s="198"/>
      <c r="AF26" s="198"/>
      <c r="AG26" s="198"/>
      <c r="AH26" s="198"/>
      <c r="AI26" s="198"/>
    </row>
    <row r="27" spans="1:35">
      <c r="A27" s="3" t="s">
        <v>72</v>
      </c>
      <c r="B27" s="168">
        <v>112.86419555152901</v>
      </c>
      <c r="C27" s="168">
        <v>117.31060644450858</v>
      </c>
      <c r="D27" s="168">
        <v>116.45665859724542</v>
      </c>
      <c r="E27" s="168">
        <v>113.43825800797785</v>
      </c>
      <c r="F27" s="168">
        <v>114.09549177427681</v>
      </c>
      <c r="G27" s="168">
        <v>113.57442858080337</v>
      </c>
      <c r="H27" s="168">
        <v>112.40929528656626</v>
      </c>
      <c r="I27" s="168">
        <v>113.67381639026499</v>
      </c>
      <c r="J27" s="169">
        <f t="shared" si="0"/>
        <v>116.95985785674944</v>
      </c>
      <c r="K27" s="169">
        <v>116.83621402689892</v>
      </c>
      <c r="L27" s="169">
        <v>117.35726521384606</v>
      </c>
      <c r="M27" s="169">
        <v>116.69520205077065</v>
      </c>
      <c r="N27" s="169">
        <v>116.95075013548211</v>
      </c>
      <c r="O27" s="150" t="s">
        <v>333</v>
      </c>
      <c r="Q27" s="198"/>
      <c r="AA27" s="198"/>
      <c r="AB27" s="198"/>
      <c r="AC27" s="198"/>
      <c r="AD27" s="198"/>
      <c r="AE27" s="198"/>
      <c r="AF27" s="198"/>
      <c r="AG27" s="198"/>
      <c r="AH27" s="198"/>
      <c r="AI27" s="198"/>
    </row>
    <row r="28" spans="1:35">
      <c r="A28" s="3" t="s">
        <v>73</v>
      </c>
      <c r="B28" s="168">
        <v>92.326007198337336</v>
      </c>
      <c r="C28" s="168">
        <v>90.532931887342187</v>
      </c>
      <c r="D28" s="168">
        <v>94.421777918931539</v>
      </c>
      <c r="E28" s="168">
        <v>94.19250625511026</v>
      </c>
      <c r="F28" s="168">
        <v>94.049360102109034</v>
      </c>
      <c r="G28" s="168">
        <v>94.442700645582093</v>
      </c>
      <c r="H28" s="168">
        <v>93.833029838717081</v>
      </c>
      <c r="I28" s="168">
        <v>94.444934434032803</v>
      </c>
      <c r="J28" s="169">
        <f t="shared" si="0"/>
        <v>95.145875227867066</v>
      </c>
      <c r="K28" s="169">
        <v>97.543983416524028</v>
      </c>
      <c r="L28" s="169">
        <v>95.442224658146372</v>
      </c>
      <c r="M28" s="169">
        <v>95.686488682808829</v>
      </c>
      <c r="N28" s="169">
        <v>91.910804153989005</v>
      </c>
      <c r="O28" s="150" t="s">
        <v>334</v>
      </c>
      <c r="Q28" s="198"/>
      <c r="AA28" s="198"/>
      <c r="AB28" s="198"/>
      <c r="AC28" s="198"/>
      <c r="AD28" s="198"/>
      <c r="AE28" s="198"/>
      <c r="AF28" s="198"/>
      <c r="AG28" s="198"/>
      <c r="AH28" s="198"/>
      <c r="AI28" s="198"/>
    </row>
    <row r="29" spans="1:35">
      <c r="A29" s="33" t="s">
        <v>74</v>
      </c>
      <c r="B29" s="170">
        <v>99.586209451187514</v>
      </c>
      <c r="C29" s="170">
        <v>99.617272284351444</v>
      </c>
      <c r="D29" s="170">
        <v>99.535361551742952</v>
      </c>
      <c r="E29" s="170">
        <v>99.608855105535639</v>
      </c>
      <c r="F29" s="170">
        <v>99.493966700164975</v>
      </c>
      <c r="G29" s="170">
        <v>99.57320278754699</v>
      </c>
      <c r="H29" s="170">
        <v>99.584294981526384</v>
      </c>
      <c r="I29" s="170">
        <v>99.783955952904179</v>
      </c>
      <c r="J29" s="171">
        <f t="shared" si="0"/>
        <v>99.482274283242276</v>
      </c>
      <c r="K29" s="171">
        <v>99.652740743601854</v>
      </c>
      <c r="L29" s="171">
        <v>99.433242265221935</v>
      </c>
      <c r="M29" s="171">
        <v>99.441561410706498</v>
      </c>
      <c r="N29" s="171">
        <v>99.401552713438846</v>
      </c>
      <c r="O29" s="151" t="s">
        <v>335</v>
      </c>
      <c r="Q29" s="198"/>
      <c r="AA29" s="198"/>
      <c r="AB29" s="198"/>
      <c r="AC29" s="198"/>
      <c r="AD29" s="198"/>
      <c r="AE29" s="198"/>
      <c r="AF29" s="198"/>
      <c r="AG29" s="198"/>
      <c r="AH29" s="198"/>
      <c r="AI29" s="198"/>
    </row>
    <row r="30" spans="1:35">
      <c r="A30" s="18" t="s">
        <v>108</v>
      </c>
      <c r="O30" s="18" t="s">
        <v>308</v>
      </c>
    </row>
    <row r="31" spans="1:35">
      <c r="A31" s="79" t="s">
        <v>779</v>
      </c>
      <c r="B31" s="38"/>
      <c r="C31" s="38"/>
      <c r="D31" s="38"/>
      <c r="E31" s="38"/>
      <c r="F31" s="38"/>
      <c r="G31" s="38"/>
      <c r="H31" s="38"/>
      <c r="I31" s="38"/>
      <c r="J31" s="38"/>
      <c r="O31" s="199" t="s">
        <v>780</v>
      </c>
    </row>
    <row r="32" spans="1:3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153"/>
      <c r="P32" s="48"/>
    </row>
    <row r="33" spans="2:16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153"/>
      <c r="P33" s="48"/>
    </row>
    <row r="34" spans="2:16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153"/>
      <c r="P34" s="48"/>
    </row>
    <row r="35" spans="2:16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153"/>
      <c r="P35" s="48"/>
    </row>
    <row r="36" spans="2:16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153"/>
      <c r="P36" s="48"/>
    </row>
    <row r="37" spans="2:16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153"/>
      <c r="P37" s="48"/>
    </row>
    <row r="38" spans="2:16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153"/>
      <c r="P38" s="48"/>
    </row>
    <row r="39" spans="2:16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153"/>
      <c r="P39" s="48"/>
    </row>
    <row r="40" spans="2:16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153"/>
      <c r="P40" s="48"/>
    </row>
    <row r="41" spans="2:16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153"/>
      <c r="P41" s="48"/>
    </row>
    <row r="42" spans="2:16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153"/>
      <c r="P42" s="48"/>
    </row>
    <row r="43" spans="2:16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153"/>
      <c r="P43" s="48"/>
    </row>
    <row r="44" spans="2:16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153"/>
      <c r="P44" s="48"/>
    </row>
    <row r="45" spans="2:16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153"/>
      <c r="P45" s="48"/>
    </row>
    <row r="46" spans="2:16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153"/>
      <c r="P46" s="48"/>
    </row>
    <row r="47" spans="2:16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53"/>
      <c r="P47" s="48"/>
    </row>
    <row r="48" spans="2:16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153"/>
      <c r="P48" s="48"/>
    </row>
    <row r="49" spans="2:16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153"/>
      <c r="P49" s="48"/>
    </row>
    <row r="50" spans="2:16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153"/>
      <c r="P50" s="48"/>
    </row>
    <row r="51" spans="2:16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153"/>
      <c r="P51" s="48"/>
    </row>
    <row r="52" spans="2:16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153"/>
      <c r="P52" s="48"/>
    </row>
    <row r="53" spans="2:16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153"/>
      <c r="P53" s="48"/>
    </row>
    <row r="54" spans="2:16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153"/>
      <c r="P54" s="48"/>
    </row>
    <row r="55" spans="2:16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8"/>
      <c r="O55" s="153"/>
      <c r="P55" s="49"/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8" bestFit="1" customWidth="1"/>
    <col min="2" max="12" width="9.140625" style="88"/>
    <col min="13" max="13" width="8.85546875" style="88" customWidth="1"/>
    <col min="14" max="14" width="10.42578125" style="88" customWidth="1"/>
    <col min="15" max="15" width="20.42578125" style="152" customWidth="1"/>
    <col min="16" max="16384" width="9.140625" style="88"/>
  </cols>
  <sheetData>
    <row r="1" spans="1:23">
      <c r="A1" s="411" t="s">
        <v>756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23">
      <c r="A2" s="411" t="s">
        <v>755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23">
      <c r="A3" s="52" t="s">
        <v>165</v>
      </c>
      <c r="B3" s="51"/>
      <c r="C3" s="51"/>
      <c r="D3" s="51"/>
      <c r="E3" s="11"/>
      <c r="F3" s="51"/>
      <c r="G3" s="11"/>
      <c r="L3" s="193"/>
      <c r="M3" s="193" t="s">
        <v>75</v>
      </c>
      <c r="O3" s="99" t="s">
        <v>165</v>
      </c>
    </row>
    <row r="4" spans="1:23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1">
        <v>2017</v>
      </c>
      <c r="G4" s="471"/>
      <c r="H4" s="471"/>
      <c r="I4" s="471"/>
      <c r="J4" s="470">
        <v>2018</v>
      </c>
      <c r="K4" s="472">
        <v>2018</v>
      </c>
      <c r="L4" s="472"/>
      <c r="M4" s="472"/>
      <c r="N4" s="472"/>
      <c r="O4" s="468" t="s">
        <v>237</v>
      </c>
    </row>
    <row r="5" spans="1:23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0"/>
      <c r="K5" s="195" t="s">
        <v>404</v>
      </c>
      <c r="L5" s="195" t="s">
        <v>405</v>
      </c>
      <c r="M5" s="195" t="s">
        <v>406</v>
      </c>
      <c r="N5" s="195" t="s">
        <v>407</v>
      </c>
      <c r="O5" s="468"/>
    </row>
    <row r="6" spans="1:23">
      <c r="A6" s="336" t="s">
        <v>269</v>
      </c>
      <c r="B6" s="337"/>
      <c r="C6" s="337"/>
      <c r="D6" s="337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26" t="s">
        <v>238</v>
      </c>
    </row>
    <row r="7" spans="1:23">
      <c r="A7" s="105" t="s">
        <v>270</v>
      </c>
      <c r="B7" s="110">
        <v>58.217000000000006</v>
      </c>
      <c r="C7" s="110">
        <v>54.28125</v>
      </c>
      <c r="D7" s="110">
        <v>60.423611111111114</v>
      </c>
      <c r="E7" s="110">
        <v>57.204081632653065</v>
      </c>
      <c r="F7" s="110">
        <v>63.916666666666664</v>
      </c>
      <c r="G7" s="110">
        <v>53.25</v>
      </c>
      <c r="H7" s="110">
        <v>55.388888888888886</v>
      </c>
      <c r="I7" s="110">
        <v>62.230769230769234</v>
      </c>
      <c r="J7" s="110">
        <f>AVERAGE(K7:N7)</f>
        <v>55.520833333333336</v>
      </c>
      <c r="K7" s="110">
        <v>62.25</v>
      </c>
      <c r="L7" s="110">
        <v>48.333333333333336</v>
      </c>
      <c r="M7" s="110">
        <v>51.333333333333336</v>
      </c>
      <c r="N7" s="110">
        <v>60.166666666666664</v>
      </c>
      <c r="O7" s="108" t="s">
        <v>271</v>
      </c>
      <c r="R7" s="218"/>
      <c r="S7" s="212"/>
      <c r="T7" s="218"/>
      <c r="U7" s="212"/>
      <c r="V7" s="212"/>
      <c r="W7" s="212"/>
    </row>
    <row r="8" spans="1:23">
      <c r="A8" s="105" t="s">
        <v>272</v>
      </c>
      <c r="B8" s="110">
        <v>32.064124999999997</v>
      </c>
      <c r="C8" s="110">
        <v>31.162499999999998</v>
      </c>
      <c r="D8" s="110">
        <v>35.756944444444443</v>
      </c>
      <c r="E8" s="110">
        <v>30.693877551020407</v>
      </c>
      <c r="F8" s="110">
        <v>40.666666666666664</v>
      </c>
      <c r="G8" s="110">
        <v>26.083333333333332</v>
      </c>
      <c r="H8" s="110">
        <v>28.666666666666668</v>
      </c>
      <c r="I8" s="110">
        <v>36.307692307692307</v>
      </c>
      <c r="J8" s="110">
        <f t="shared" ref="J8:J9" si="0">AVERAGE(K8:N8)</f>
        <v>29.970833333333331</v>
      </c>
      <c r="K8" s="110">
        <v>35.5</v>
      </c>
      <c r="L8" s="110">
        <v>24.083333333333332</v>
      </c>
      <c r="M8" s="110">
        <v>23.466666666666665</v>
      </c>
      <c r="N8" s="110">
        <v>36.833333333333336</v>
      </c>
      <c r="O8" s="108" t="s">
        <v>273</v>
      </c>
      <c r="R8" s="219"/>
      <c r="S8" s="213"/>
      <c r="T8" s="219"/>
      <c r="U8" s="213"/>
      <c r="V8" s="213"/>
      <c r="W8" s="213"/>
    </row>
    <row r="9" spans="1:23" ht="15" customHeight="1">
      <c r="A9" s="105" t="s">
        <v>274</v>
      </c>
      <c r="B9" s="110">
        <v>81.773041666666657</v>
      </c>
      <c r="C9" s="110">
        <v>75.50833333333334</v>
      </c>
      <c r="D9" s="110">
        <v>80.305555555555557</v>
      </c>
      <c r="E9" s="110">
        <v>80.244897959183675</v>
      </c>
      <c r="F9" s="110">
        <v>83.5</v>
      </c>
      <c r="G9" s="110">
        <v>77.833333333333329</v>
      </c>
      <c r="H9" s="110">
        <v>79.027777777777771</v>
      </c>
      <c r="I9" s="110">
        <v>83.615384615384613</v>
      </c>
      <c r="J9" s="110">
        <f t="shared" si="0"/>
        <v>79.020833333333329</v>
      </c>
      <c r="K9" s="110">
        <v>85.083333333333329</v>
      </c>
      <c r="L9" s="110">
        <v>73.5</v>
      </c>
      <c r="M9" s="110">
        <v>77</v>
      </c>
      <c r="N9" s="110">
        <v>80.5</v>
      </c>
      <c r="O9" s="108" t="s">
        <v>275</v>
      </c>
      <c r="R9" s="214"/>
      <c r="S9" s="215"/>
      <c r="T9" s="214"/>
      <c r="U9" s="215"/>
      <c r="V9" s="215"/>
      <c r="W9" s="215"/>
    </row>
    <row r="10" spans="1:23" ht="15" customHeight="1">
      <c r="A10" s="336" t="s">
        <v>181</v>
      </c>
      <c r="B10" s="337"/>
      <c r="C10" s="129"/>
      <c r="D10" s="129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26" t="s">
        <v>244</v>
      </c>
      <c r="R10" s="216"/>
      <c r="S10" s="217"/>
      <c r="T10" s="216"/>
      <c r="U10" s="217"/>
      <c r="V10" s="217"/>
      <c r="W10" s="217"/>
    </row>
    <row r="11" spans="1:23" ht="15" customHeight="1">
      <c r="A11" s="105" t="s">
        <v>270</v>
      </c>
      <c r="B11" s="110">
        <v>43.405790509259276</v>
      </c>
      <c r="C11" s="110">
        <v>38.07395833333333</v>
      </c>
      <c r="D11" s="110">
        <v>41.52649954212454</v>
      </c>
      <c r="E11" s="110">
        <v>39.25</v>
      </c>
      <c r="F11" s="110">
        <v>53.111111111111114</v>
      </c>
      <c r="G11" s="110">
        <v>28.866666666666667</v>
      </c>
      <c r="H11" s="110">
        <v>36.883116883116884</v>
      </c>
      <c r="I11" s="110">
        <v>47.148148148148145</v>
      </c>
      <c r="J11" s="110">
        <f>AVERAGE(K11:N11)</f>
        <v>37.539814814814818</v>
      </c>
      <c r="K11" s="110">
        <v>45.733333333333334</v>
      </c>
      <c r="L11" s="110">
        <v>28.166666666666668</v>
      </c>
      <c r="M11" s="110">
        <v>27.962962962962962</v>
      </c>
      <c r="N11" s="110">
        <v>48.296296296296298</v>
      </c>
      <c r="O11" s="108" t="s">
        <v>271</v>
      </c>
    </row>
    <row r="12" spans="1:23" ht="15" customHeight="1">
      <c r="A12" s="105" t="s">
        <v>272</v>
      </c>
      <c r="B12" s="110">
        <v>20.166737268518528</v>
      </c>
      <c r="C12" s="110">
        <v>20.280092592592592</v>
      </c>
      <c r="D12" s="110">
        <v>18.976018772893774</v>
      </c>
      <c r="E12" s="110">
        <v>18.666666666666668</v>
      </c>
      <c r="F12" s="110">
        <v>28.962962962962962</v>
      </c>
      <c r="G12" s="110">
        <v>10.3</v>
      </c>
      <c r="H12" s="110">
        <v>17.519480519480521</v>
      </c>
      <c r="I12" s="110">
        <v>22.888888888888889</v>
      </c>
      <c r="J12" s="110">
        <f t="shared" ref="J12:J13" si="1">AVERAGE(K12:N12)</f>
        <v>17.919444444444444</v>
      </c>
      <c r="K12" s="110">
        <v>20.833333333333332</v>
      </c>
      <c r="L12" s="110">
        <v>12.4</v>
      </c>
      <c r="M12" s="110">
        <v>12.111111111111111</v>
      </c>
      <c r="N12" s="110">
        <v>26.333333333333332</v>
      </c>
      <c r="O12" s="108" t="s">
        <v>273</v>
      </c>
    </row>
    <row r="13" spans="1:23" ht="15" customHeight="1">
      <c r="A13" s="105" t="s">
        <v>274</v>
      </c>
      <c r="B13" s="110">
        <v>71.149535879629639</v>
      </c>
      <c r="C13" s="110">
        <v>61.286921296296299</v>
      </c>
      <c r="D13" s="110">
        <v>68.068795787545781</v>
      </c>
      <c r="E13" s="110">
        <v>64.212962962962962</v>
      </c>
      <c r="F13" s="110">
        <v>78.629629629629633</v>
      </c>
      <c r="G13" s="110">
        <v>55.166666666666664</v>
      </c>
      <c r="H13" s="110">
        <v>60.974025974025977</v>
      </c>
      <c r="I13" s="110">
        <v>74.703703703703709</v>
      </c>
      <c r="J13" s="110">
        <f t="shared" si="1"/>
        <v>62.853703703703701</v>
      </c>
      <c r="K13" s="110">
        <v>74.833333333333329</v>
      </c>
      <c r="L13" s="110">
        <v>52.43333333333333</v>
      </c>
      <c r="M13" s="110">
        <v>50.962962962962962</v>
      </c>
      <c r="N13" s="110">
        <v>73.18518518518519</v>
      </c>
      <c r="O13" s="108" t="s">
        <v>275</v>
      </c>
    </row>
    <row r="14" spans="1:23">
      <c r="A14" s="336" t="s">
        <v>219</v>
      </c>
      <c r="B14" s="337"/>
      <c r="C14" s="129"/>
      <c r="D14" s="129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26" t="s">
        <v>245</v>
      </c>
    </row>
    <row r="15" spans="1:23">
      <c r="A15" s="105" t="s">
        <v>270</v>
      </c>
      <c r="B15" s="110">
        <v>51.394108333333342</v>
      </c>
      <c r="C15" s="110">
        <v>49.554166666666674</v>
      </c>
      <c r="D15" s="110">
        <v>50.966666666666669</v>
      </c>
      <c r="E15" s="110">
        <v>50.202141203703704</v>
      </c>
      <c r="F15" s="110">
        <v>62.055555555555557</v>
      </c>
      <c r="G15" s="110">
        <v>43.586342592592594</v>
      </c>
      <c r="H15" s="110">
        <v>47.302658045977012</v>
      </c>
      <c r="I15" s="110">
        <v>55.388888888888886</v>
      </c>
      <c r="J15" s="110">
        <f>AVERAGE(K15:N15)</f>
        <v>50.62777777777778</v>
      </c>
      <c r="K15" s="110">
        <v>54.666666666666664</v>
      </c>
      <c r="L15" s="110">
        <v>43.444444444444443</v>
      </c>
      <c r="M15" s="110">
        <v>45.266666666666666</v>
      </c>
      <c r="N15" s="110">
        <v>59.133333333333333</v>
      </c>
      <c r="O15" s="108" t="s">
        <v>271</v>
      </c>
    </row>
    <row r="16" spans="1:23">
      <c r="A16" s="105" t="s">
        <v>272</v>
      </c>
      <c r="B16" s="110">
        <v>27.524366666666666</v>
      </c>
      <c r="C16" s="110">
        <v>29.636111111111109</v>
      </c>
      <c r="D16" s="110">
        <v>27.227777777777778</v>
      </c>
      <c r="E16" s="110">
        <v>25.977777777777778</v>
      </c>
      <c r="F16" s="110">
        <v>37.166666666666664</v>
      </c>
      <c r="G16" s="110">
        <v>20.855555555555554</v>
      </c>
      <c r="H16" s="110">
        <v>24.196551724137933</v>
      </c>
      <c r="I16" s="110">
        <v>28.666666666666668</v>
      </c>
      <c r="J16" s="110">
        <f t="shared" ref="J16:J17" si="2">AVERAGE(K16:N16)</f>
        <v>26.427777777777777</v>
      </c>
      <c r="K16" s="110">
        <v>29.466666666666665</v>
      </c>
      <c r="L16" s="110">
        <v>21.444444444444443</v>
      </c>
      <c r="M16" s="110">
        <v>20.133333333333333</v>
      </c>
      <c r="N16" s="110">
        <v>34.666666666666664</v>
      </c>
      <c r="O16" s="108" t="s">
        <v>273</v>
      </c>
    </row>
    <row r="17" spans="1:15" ht="15" customHeight="1">
      <c r="A17" s="105" t="s">
        <v>274</v>
      </c>
      <c r="B17" s="110">
        <v>79.044119444444448</v>
      </c>
      <c r="C17" s="110">
        <v>72.45</v>
      </c>
      <c r="D17" s="110">
        <v>76.555555555555557</v>
      </c>
      <c r="E17" s="110">
        <v>76.816203703703707</v>
      </c>
      <c r="F17" s="110">
        <v>86.555555555555557</v>
      </c>
      <c r="G17" s="110">
        <v>70.82037037037037</v>
      </c>
      <c r="H17" s="110">
        <v>73.478735632183898</v>
      </c>
      <c r="I17" s="110">
        <v>82.888888888888886</v>
      </c>
      <c r="J17" s="110">
        <f t="shared" si="2"/>
        <v>76.986111111111114</v>
      </c>
      <c r="K17" s="110">
        <v>81.86666666666666</v>
      </c>
      <c r="L17" s="110">
        <v>69.611111111111114</v>
      </c>
      <c r="M17" s="110">
        <v>73.8</v>
      </c>
      <c r="N17" s="110">
        <v>82.666666666666671</v>
      </c>
      <c r="O17" s="108" t="s">
        <v>275</v>
      </c>
    </row>
    <row r="18" spans="1:15">
      <c r="A18" s="336" t="s">
        <v>246</v>
      </c>
      <c r="B18" s="337"/>
      <c r="C18" s="129"/>
      <c r="D18" s="129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26" t="s">
        <v>247</v>
      </c>
    </row>
    <row r="19" spans="1:15">
      <c r="A19" s="105" t="s">
        <v>270</v>
      </c>
      <c r="B19" s="110">
        <v>69.389729166666669</v>
      </c>
      <c r="C19" s="110">
        <v>55.036111111111119</v>
      </c>
      <c r="D19" s="110">
        <v>63.166666666666664</v>
      </c>
      <c r="E19" s="110">
        <v>62.194444444444443</v>
      </c>
      <c r="F19" s="110">
        <v>60.722222222222221</v>
      </c>
      <c r="G19" s="110">
        <v>60.722222222222221</v>
      </c>
      <c r="H19" s="110">
        <v>62.296296296296298</v>
      </c>
      <c r="I19" s="110">
        <v>61.888888888888886</v>
      </c>
      <c r="J19" s="110">
        <f>AVERAGE(K19:N19)</f>
        <v>62.236111111111114</v>
      </c>
      <c r="K19" s="110">
        <v>64.444444444444443</v>
      </c>
      <c r="L19" s="110">
        <v>59.888888888888886</v>
      </c>
      <c r="M19" s="110">
        <v>63.166666666666664</v>
      </c>
      <c r="N19" s="110">
        <v>61.444444444444443</v>
      </c>
      <c r="O19" s="108" t="s">
        <v>271</v>
      </c>
    </row>
    <row r="20" spans="1:15">
      <c r="A20" s="105" t="s">
        <v>272</v>
      </c>
      <c r="B20" s="110">
        <v>46.47635416666666</v>
      </c>
      <c r="C20" s="110">
        <v>34.486111111111114</v>
      </c>
      <c r="D20" s="110">
        <v>38.286111111111111</v>
      </c>
      <c r="E20" s="110">
        <v>36.611111111111114</v>
      </c>
      <c r="F20" s="110">
        <v>34.833333333333336</v>
      </c>
      <c r="G20" s="110">
        <v>34.833333333333336</v>
      </c>
      <c r="H20" s="110">
        <v>34.851851851851855</v>
      </c>
      <c r="I20" s="110">
        <v>41.888888888888886</v>
      </c>
      <c r="J20" s="110">
        <f t="shared" ref="J20:J21" si="3">AVERAGE(K20:N20)</f>
        <v>38.333333333333329</v>
      </c>
      <c r="K20" s="110">
        <v>38.666666666666664</v>
      </c>
      <c r="L20" s="110">
        <v>34.222222222222221</v>
      </c>
      <c r="M20" s="110">
        <v>37.666666666666664</v>
      </c>
      <c r="N20" s="110">
        <v>42.777777777777779</v>
      </c>
      <c r="O20" s="108" t="s">
        <v>273</v>
      </c>
    </row>
    <row r="21" spans="1:15">
      <c r="A21" s="114" t="s">
        <v>274</v>
      </c>
      <c r="B21" s="130">
        <v>85.907354166666664</v>
      </c>
      <c r="C21" s="130">
        <v>72.391666666666652</v>
      </c>
      <c r="D21" s="130">
        <v>82.288888888888877</v>
      </c>
      <c r="E21" s="130">
        <v>82.222222222222229</v>
      </c>
      <c r="F21" s="130">
        <v>80.611111111111114</v>
      </c>
      <c r="G21" s="130">
        <v>80.611111111111114</v>
      </c>
      <c r="H21" s="130">
        <v>83.481481481481481</v>
      </c>
      <c r="I21" s="130">
        <v>78.444444444444443</v>
      </c>
      <c r="J21" s="110">
        <f t="shared" si="3"/>
        <v>81.1875</v>
      </c>
      <c r="K21" s="130">
        <v>85.111111111111114</v>
      </c>
      <c r="L21" s="130">
        <v>80.777777777777771</v>
      </c>
      <c r="M21" s="130">
        <v>82.75</v>
      </c>
      <c r="N21" s="130">
        <v>76.111111111111114</v>
      </c>
      <c r="O21" s="116" t="s">
        <v>275</v>
      </c>
    </row>
    <row r="22" spans="1:15">
      <c r="A22" s="26" t="s">
        <v>248</v>
      </c>
      <c r="B22" s="117"/>
      <c r="C22" s="117"/>
      <c r="D22" s="117"/>
      <c r="E22" s="117"/>
      <c r="O22" s="118" t="s">
        <v>249</v>
      </c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30.140625" style="88" customWidth="1"/>
    <col min="2" max="12" width="9.140625" style="88"/>
    <col min="13" max="13" width="10" style="88" customWidth="1"/>
    <col min="14" max="14" width="11" style="88" customWidth="1"/>
    <col min="15" max="15" width="29.42578125" style="88" customWidth="1"/>
    <col min="16" max="16384" width="9.140625" style="88"/>
  </cols>
  <sheetData>
    <row r="1" spans="1:15">
      <c r="A1" s="411" t="s">
        <v>757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11" t="s">
        <v>758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>
      <c r="A3" s="52" t="s">
        <v>276</v>
      </c>
      <c r="B3" s="51"/>
      <c r="C3" s="51"/>
      <c r="D3" s="51"/>
      <c r="E3" s="51"/>
      <c r="F3" s="11"/>
      <c r="L3" s="11"/>
      <c r="M3" s="11" t="s">
        <v>75</v>
      </c>
      <c r="O3" s="99" t="s">
        <v>277</v>
      </c>
    </row>
    <row r="4" spans="1:15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3">
        <v>2017</v>
      </c>
      <c r="G4" s="473"/>
      <c r="H4" s="473"/>
      <c r="I4" s="473"/>
      <c r="J4" s="470">
        <v>2018</v>
      </c>
      <c r="K4" s="472">
        <v>2018</v>
      </c>
      <c r="L4" s="472"/>
      <c r="M4" s="472"/>
      <c r="N4" s="472"/>
      <c r="O4" s="468" t="s">
        <v>237</v>
      </c>
    </row>
    <row r="5" spans="1:15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2"/>
      <c r="K5" s="195" t="s">
        <v>404</v>
      </c>
      <c r="L5" s="195" t="s">
        <v>405</v>
      </c>
      <c r="M5" s="195" t="s">
        <v>406</v>
      </c>
      <c r="N5" s="195" t="s">
        <v>407</v>
      </c>
      <c r="O5" s="468"/>
    </row>
    <row r="6" spans="1:15" ht="33" customHeight="1">
      <c r="A6" s="474" t="s">
        <v>278</v>
      </c>
      <c r="B6" s="475"/>
      <c r="C6" s="337"/>
      <c r="D6" s="337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04" t="s">
        <v>279</v>
      </c>
    </row>
    <row r="7" spans="1:15">
      <c r="A7" s="105" t="s">
        <v>180</v>
      </c>
      <c r="B7" s="110">
        <v>9.6258333333333344</v>
      </c>
      <c r="C7" s="110">
        <v>10</v>
      </c>
      <c r="D7" s="110">
        <v>9.4981527777777774</v>
      </c>
      <c r="E7" s="110">
        <f>AVERAGE(F7:I7)</f>
        <v>9.2809043778801836</v>
      </c>
      <c r="F7" s="110">
        <v>7.7986175115207352</v>
      </c>
      <c r="G7" s="110">
        <v>11</v>
      </c>
      <c r="H7" s="110">
        <v>9.6999999999999993</v>
      </c>
      <c r="I7" s="110">
        <v>8.625</v>
      </c>
      <c r="J7" s="110">
        <v>9.5499999999999989</v>
      </c>
      <c r="K7" s="110">
        <v>8.8333333333333339</v>
      </c>
      <c r="L7" s="110">
        <v>10.5</v>
      </c>
      <c r="M7" s="110">
        <v>10.199999999999999</v>
      </c>
      <c r="N7" s="110">
        <v>8.6333333333333329</v>
      </c>
      <c r="O7" s="108" t="s">
        <v>280</v>
      </c>
    </row>
    <row r="8" spans="1:15">
      <c r="A8" s="114" t="s">
        <v>181</v>
      </c>
      <c r="B8" s="127">
        <v>10.007916666666665</v>
      </c>
      <c r="C8" s="127">
        <v>10.666666666666668</v>
      </c>
      <c r="D8" s="127">
        <v>9.9984305555555562</v>
      </c>
      <c r="E8" s="127">
        <f>AVERAGE(F8:I8)</f>
        <v>10.109994239631337</v>
      </c>
      <c r="F8" s="127">
        <v>9.106643625192012</v>
      </c>
      <c r="G8" s="127">
        <v>11.4</v>
      </c>
      <c r="H8" s="127">
        <v>10.5</v>
      </c>
      <c r="I8" s="127">
        <v>9.4333333333333336</v>
      </c>
      <c r="J8" s="127">
        <v>10.183333333333332</v>
      </c>
      <c r="K8" s="127">
        <v>9.6</v>
      </c>
      <c r="L8" s="127">
        <v>11.133333333333333</v>
      </c>
      <c r="M8" s="127">
        <v>10.8</v>
      </c>
      <c r="N8" s="127">
        <v>9.1666666666666661</v>
      </c>
      <c r="O8" s="116" t="s">
        <v>281</v>
      </c>
    </row>
    <row r="9" spans="1:15">
      <c r="A9" s="26" t="s">
        <v>248</v>
      </c>
      <c r="B9" s="117"/>
      <c r="C9" s="117"/>
      <c r="D9" s="117"/>
      <c r="E9" s="117"/>
      <c r="O9" s="118" t="s">
        <v>249</v>
      </c>
    </row>
  </sheetData>
  <mergeCells count="12">
    <mergeCell ref="O4:O5"/>
    <mergeCell ref="A6:B6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2.5703125" style="88" bestFit="1" customWidth="1"/>
    <col min="2" max="11" width="9.5703125" style="88" bestFit="1" customWidth="1"/>
    <col min="12" max="12" width="10.140625" style="88" bestFit="1" customWidth="1"/>
    <col min="13" max="13" width="10.140625" style="88" customWidth="1"/>
    <col min="14" max="14" width="9.28515625" style="88" customWidth="1"/>
    <col min="15" max="15" width="17.5703125" style="88" bestFit="1" customWidth="1"/>
    <col min="16" max="16384" width="9.140625" style="88"/>
  </cols>
  <sheetData>
    <row r="1" spans="1:15">
      <c r="A1" s="411" t="s">
        <v>762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5">
      <c r="A2" s="476" t="s">
        <v>763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</row>
    <row r="3" spans="1:15">
      <c r="A3" s="52" t="s">
        <v>282</v>
      </c>
      <c r="B3" s="51"/>
      <c r="C3" s="51"/>
      <c r="D3" s="51"/>
      <c r="E3" s="51"/>
      <c r="F3" s="11"/>
      <c r="L3" s="11"/>
      <c r="M3" s="11" t="s">
        <v>75</v>
      </c>
      <c r="N3" s="99"/>
      <c r="O3" s="99" t="s">
        <v>283</v>
      </c>
    </row>
    <row r="4" spans="1:15">
      <c r="A4" s="469" t="s">
        <v>7</v>
      </c>
      <c r="B4" s="470">
        <v>2014</v>
      </c>
      <c r="C4" s="470">
        <v>2015</v>
      </c>
      <c r="D4" s="470">
        <v>2016</v>
      </c>
      <c r="E4" s="470">
        <v>2017</v>
      </c>
      <c r="F4" s="471">
        <v>2017</v>
      </c>
      <c r="G4" s="471"/>
      <c r="H4" s="471"/>
      <c r="I4" s="471"/>
      <c r="J4" s="470">
        <v>2018</v>
      </c>
      <c r="K4" s="472">
        <v>2018</v>
      </c>
      <c r="L4" s="472"/>
      <c r="M4" s="472"/>
      <c r="N4" s="472"/>
      <c r="O4" s="468" t="s">
        <v>237</v>
      </c>
    </row>
    <row r="5" spans="1:15" ht="25.5">
      <c r="A5" s="469"/>
      <c r="B5" s="470"/>
      <c r="C5" s="470"/>
      <c r="D5" s="470"/>
      <c r="E5" s="470"/>
      <c r="F5" s="195" t="s">
        <v>404</v>
      </c>
      <c r="G5" s="195" t="s">
        <v>405</v>
      </c>
      <c r="H5" s="195" t="s">
        <v>406</v>
      </c>
      <c r="I5" s="195" t="s">
        <v>407</v>
      </c>
      <c r="J5" s="470">
        <v>2018</v>
      </c>
      <c r="K5" s="195" t="s">
        <v>404</v>
      </c>
      <c r="L5" s="195" t="s">
        <v>405</v>
      </c>
      <c r="M5" s="195" t="s">
        <v>406</v>
      </c>
      <c r="N5" s="195" t="s">
        <v>407</v>
      </c>
      <c r="O5" s="468"/>
    </row>
    <row r="6" spans="1:15" ht="15" customHeight="1">
      <c r="A6" s="132" t="s">
        <v>284</v>
      </c>
      <c r="B6" s="133"/>
      <c r="C6" s="133"/>
      <c r="D6" s="133"/>
      <c r="E6" s="134"/>
      <c r="F6" s="135"/>
      <c r="G6" s="135"/>
      <c r="H6" s="134"/>
      <c r="I6" s="134"/>
      <c r="J6" s="134"/>
      <c r="K6" s="134"/>
      <c r="L6" s="134"/>
      <c r="M6" s="134"/>
      <c r="N6" s="134"/>
      <c r="O6" s="126" t="s">
        <v>238</v>
      </c>
    </row>
    <row r="7" spans="1:15">
      <c r="A7" s="136" t="s">
        <v>259</v>
      </c>
      <c r="B7" s="220">
        <v>5940.7972430555556</v>
      </c>
      <c r="C7" s="220">
        <v>5874.9208333333336</v>
      </c>
      <c r="D7" s="220">
        <v>5818.2777777777783</v>
      </c>
      <c r="E7" s="220">
        <v>5654.3469387755104</v>
      </c>
      <c r="F7" s="220">
        <v>4795.666666666667</v>
      </c>
      <c r="G7" s="220">
        <v>6903.083333333333</v>
      </c>
      <c r="H7" s="220">
        <v>6244.333333333333</v>
      </c>
      <c r="I7" s="220">
        <v>4749.6923076923076</v>
      </c>
      <c r="J7" s="220">
        <v>5499.6527777777774</v>
      </c>
      <c r="K7" s="220">
        <v>5292.5</v>
      </c>
      <c r="L7" s="220">
        <v>6682.5</v>
      </c>
      <c r="M7" s="220">
        <v>6161.2</v>
      </c>
      <c r="N7" s="220">
        <v>4760.2222222222226</v>
      </c>
      <c r="O7" s="108" t="s">
        <v>260</v>
      </c>
    </row>
    <row r="8" spans="1:15">
      <c r="A8" s="136" t="s">
        <v>285</v>
      </c>
      <c r="B8" s="221">
        <v>3530.7687500000006</v>
      </c>
      <c r="C8" s="221">
        <v>332.8</v>
      </c>
      <c r="D8" s="221">
        <v>360</v>
      </c>
      <c r="E8" s="220">
        <v>891</v>
      </c>
      <c r="F8" s="222">
        <v>891</v>
      </c>
      <c r="G8" s="220">
        <v>2168</v>
      </c>
      <c r="H8" s="222">
        <v>3567</v>
      </c>
      <c r="I8" s="220">
        <v>2579</v>
      </c>
      <c r="J8" s="220">
        <v>3634.0138888888887</v>
      </c>
      <c r="K8" s="220">
        <v>1120</v>
      </c>
      <c r="L8" s="220">
        <v>4905.75</v>
      </c>
      <c r="M8" s="220">
        <v>4698.2</v>
      </c>
      <c r="N8" s="220">
        <v>3331.4444444444443</v>
      </c>
      <c r="O8" s="108" t="s">
        <v>286</v>
      </c>
    </row>
    <row r="9" spans="1:15">
      <c r="A9" s="136" t="s">
        <v>261</v>
      </c>
      <c r="B9" s="221">
        <v>7283.729166666667</v>
      </c>
      <c r="C9" s="221">
        <v>8718</v>
      </c>
      <c r="D9" s="221">
        <v>9560</v>
      </c>
      <c r="E9" s="220">
        <v>8540</v>
      </c>
      <c r="F9" s="221">
        <v>8540</v>
      </c>
      <c r="G9" s="220">
        <v>8510</v>
      </c>
      <c r="H9" s="221">
        <v>8080</v>
      </c>
      <c r="I9" s="220">
        <v>6410</v>
      </c>
      <c r="J9" s="220">
        <v>6289.4027777777774</v>
      </c>
      <c r="K9" s="220">
        <v>7446</v>
      </c>
      <c r="L9" s="220">
        <v>7516.166666666667</v>
      </c>
      <c r="M9" s="220">
        <v>6860</v>
      </c>
      <c r="N9" s="220">
        <v>5416.3888888888887</v>
      </c>
      <c r="O9" s="108" t="s">
        <v>262</v>
      </c>
    </row>
    <row r="10" spans="1:15" ht="15" customHeight="1">
      <c r="A10" s="132" t="s">
        <v>243</v>
      </c>
      <c r="B10" s="223"/>
      <c r="C10" s="223"/>
      <c r="D10" s="223"/>
      <c r="E10" s="224"/>
      <c r="F10" s="225"/>
      <c r="G10" s="224"/>
      <c r="H10" s="225"/>
      <c r="I10" s="225"/>
      <c r="J10" s="224"/>
      <c r="K10" s="225"/>
      <c r="L10" s="225"/>
      <c r="M10" s="225"/>
      <c r="N10" s="225"/>
      <c r="O10" s="126" t="s">
        <v>244</v>
      </c>
    </row>
    <row r="11" spans="1:15">
      <c r="A11" s="136" t="s">
        <v>259</v>
      </c>
      <c r="B11" s="220">
        <v>5750.0820439814825</v>
      </c>
      <c r="C11" s="220">
        <v>5964.505208333333</v>
      </c>
      <c r="D11" s="220">
        <v>5922.4581679894181</v>
      </c>
      <c r="E11" s="220">
        <v>6008.2777777777774</v>
      </c>
      <c r="F11" s="220">
        <v>4914.666666666667</v>
      </c>
      <c r="G11" s="222">
        <v>7352.4074074074078</v>
      </c>
      <c r="H11" s="220">
        <v>6716.3703703703704</v>
      </c>
      <c r="I11" s="220">
        <v>4998.8620689655172</v>
      </c>
      <c r="J11" s="220">
        <v>5897.9074074074078</v>
      </c>
      <c r="K11" s="220">
        <v>5530.9666666666662</v>
      </c>
      <c r="L11" s="220">
        <v>6943.0333333333338</v>
      </c>
      <c r="M11" s="220">
        <v>6376.1111111111113</v>
      </c>
      <c r="N11" s="220">
        <v>4739.5185185185182</v>
      </c>
      <c r="O11" s="108" t="s">
        <v>260</v>
      </c>
    </row>
    <row r="12" spans="1:15">
      <c r="A12" s="136" t="s">
        <v>285</v>
      </c>
      <c r="B12" s="221">
        <v>3124.6739166666666</v>
      </c>
      <c r="C12" s="221">
        <v>892</v>
      </c>
      <c r="D12" s="221">
        <v>374</v>
      </c>
      <c r="E12" s="220">
        <v>897</v>
      </c>
      <c r="F12" s="222">
        <v>897</v>
      </c>
      <c r="G12" s="222">
        <v>4391</v>
      </c>
      <c r="H12" s="222">
        <v>4649</v>
      </c>
      <c r="I12" s="222">
        <v>1373</v>
      </c>
      <c r="J12" s="220">
        <v>3884.7314814814813</v>
      </c>
      <c r="K12" s="222">
        <v>1147</v>
      </c>
      <c r="L12" s="222">
        <v>4849.166666666667</v>
      </c>
      <c r="M12" s="222">
        <v>4900.5555555555557</v>
      </c>
      <c r="N12" s="222">
        <v>3148.8518518518517</v>
      </c>
      <c r="O12" s="108" t="s">
        <v>286</v>
      </c>
    </row>
    <row r="13" spans="1:15">
      <c r="A13" s="136" t="s">
        <v>261</v>
      </c>
      <c r="B13" s="221">
        <v>7405.75</v>
      </c>
      <c r="C13" s="221">
        <v>8949</v>
      </c>
      <c r="D13" s="221">
        <v>8969</v>
      </c>
      <c r="E13" s="220">
        <v>9075</v>
      </c>
      <c r="F13" s="221">
        <v>7577</v>
      </c>
      <c r="G13" s="222">
        <v>9075</v>
      </c>
      <c r="H13" s="221">
        <v>8409</v>
      </c>
      <c r="I13" s="221">
        <v>7338</v>
      </c>
      <c r="J13" s="220">
        <v>6610.3055555555557</v>
      </c>
      <c r="K13" s="222">
        <v>7732</v>
      </c>
      <c r="L13" s="221">
        <v>7752.4</v>
      </c>
      <c r="M13" s="221">
        <v>7054.1851851851852</v>
      </c>
      <c r="N13" s="221">
        <v>5348.1481481481478</v>
      </c>
      <c r="O13" s="108" t="s">
        <v>262</v>
      </c>
    </row>
    <row r="14" spans="1:15">
      <c r="A14" s="132" t="s">
        <v>219</v>
      </c>
      <c r="B14" s="224"/>
      <c r="C14" s="224"/>
      <c r="D14" s="224"/>
      <c r="E14" s="224"/>
      <c r="F14" s="225"/>
      <c r="G14" s="224"/>
      <c r="H14" s="225"/>
      <c r="I14" s="225"/>
      <c r="J14" s="224"/>
      <c r="K14" s="225"/>
      <c r="L14" s="225"/>
      <c r="M14" s="225"/>
      <c r="N14" s="225"/>
      <c r="O14" s="126" t="s">
        <v>245</v>
      </c>
    </row>
    <row r="15" spans="1:15">
      <c r="A15" s="136" t="s">
        <v>259</v>
      </c>
      <c r="B15" s="220">
        <v>5670.9441611111115</v>
      </c>
      <c r="C15" s="220">
        <v>5650.8774999999996</v>
      </c>
      <c r="D15" s="220">
        <v>5477.9375</v>
      </c>
      <c r="E15" s="220">
        <v>5712.791666666667</v>
      </c>
      <c r="F15" s="220">
        <v>4721.7748335893502</v>
      </c>
      <c r="G15" s="220">
        <v>6783.6049761051372</v>
      </c>
      <c r="H15" s="220">
        <v>6290.7320788530478</v>
      </c>
      <c r="I15" s="220">
        <v>4942.8035282258061</v>
      </c>
      <c r="J15" s="220">
        <v>5671.5666666666666</v>
      </c>
      <c r="K15" s="220">
        <v>5383.1333333333332</v>
      </c>
      <c r="L15" s="220">
        <v>6336.3888888888887</v>
      </c>
      <c r="M15" s="220">
        <v>6196.2666666666664</v>
      </c>
      <c r="N15" s="220">
        <v>4645.2666666666664</v>
      </c>
      <c r="O15" s="108" t="s">
        <v>260</v>
      </c>
    </row>
    <row r="16" spans="1:15">
      <c r="A16" s="136" t="s">
        <v>285</v>
      </c>
      <c r="B16" s="222">
        <v>2272.5090000000005</v>
      </c>
      <c r="C16" s="222">
        <v>239.7</v>
      </c>
      <c r="D16" s="222">
        <v>848</v>
      </c>
      <c r="E16" s="220">
        <v>784</v>
      </c>
      <c r="F16" s="222">
        <v>784</v>
      </c>
      <c r="G16" s="220">
        <v>3471</v>
      </c>
      <c r="H16" s="222">
        <v>3905</v>
      </c>
      <c r="I16" s="222">
        <v>2458</v>
      </c>
      <c r="J16" s="220">
        <v>3880.4166666666665</v>
      </c>
      <c r="K16" s="222">
        <v>1149</v>
      </c>
      <c r="L16" s="222">
        <v>4391.9444444444443</v>
      </c>
      <c r="M16" s="222">
        <v>4897</v>
      </c>
      <c r="N16" s="222">
        <v>3122.8666666666668</v>
      </c>
      <c r="O16" s="108" t="s">
        <v>286</v>
      </c>
    </row>
    <row r="17" spans="1:15">
      <c r="A17" s="136" t="s">
        <v>261</v>
      </c>
      <c r="B17" s="221">
        <v>6887.8281666666671</v>
      </c>
      <c r="C17" s="221">
        <v>8258</v>
      </c>
      <c r="D17" s="221">
        <v>8295</v>
      </c>
      <c r="E17" s="220">
        <v>8247</v>
      </c>
      <c r="F17" s="221">
        <v>7269.2000000000007</v>
      </c>
      <c r="G17" s="220">
        <v>8247</v>
      </c>
      <c r="H17" s="221">
        <v>8074</v>
      </c>
      <c r="I17" s="221">
        <v>6561</v>
      </c>
      <c r="J17" s="220">
        <v>6369.15</v>
      </c>
      <c r="K17" s="221">
        <v>7692</v>
      </c>
      <c r="L17" s="221">
        <v>7270.9444444444443</v>
      </c>
      <c r="M17" s="221">
        <v>6763.6</v>
      </c>
      <c r="N17" s="221">
        <v>5304.4666666666662</v>
      </c>
      <c r="O17" s="108" t="s">
        <v>262</v>
      </c>
    </row>
    <row r="18" spans="1:15">
      <c r="A18" s="132" t="s">
        <v>246</v>
      </c>
      <c r="B18" s="224"/>
      <c r="C18" s="224"/>
      <c r="D18" s="224"/>
      <c r="E18" s="224"/>
      <c r="F18" s="225"/>
      <c r="G18" s="224"/>
      <c r="H18" s="225"/>
      <c r="I18" s="225"/>
      <c r="J18" s="224"/>
      <c r="K18" s="225"/>
      <c r="L18" s="225"/>
      <c r="M18" s="225"/>
      <c r="N18" s="225"/>
      <c r="O18" s="126" t="s">
        <v>247</v>
      </c>
    </row>
    <row r="19" spans="1:15">
      <c r="A19" s="136" t="s">
        <v>259</v>
      </c>
      <c r="B19" s="220">
        <v>5344.3883689516124</v>
      </c>
      <c r="C19" s="220">
        <v>5679.4444444444443</v>
      </c>
      <c r="D19" s="220">
        <v>5545.0138888888887</v>
      </c>
      <c r="E19" s="220">
        <v>5735.8611111111113</v>
      </c>
      <c r="F19" s="220">
        <v>4654.7777777777774</v>
      </c>
      <c r="G19" s="220">
        <v>7035.8888888888887</v>
      </c>
      <c r="H19" s="220">
        <v>6422.4444444444443</v>
      </c>
      <c r="I19" s="220">
        <v>4830.333333333333</v>
      </c>
      <c r="J19" s="220">
        <v>5324.333333333333</v>
      </c>
      <c r="K19" s="220">
        <v>5396.5555555555557</v>
      </c>
      <c r="L19" s="220">
        <v>6534</v>
      </c>
      <c r="M19" s="220">
        <v>5665.75</v>
      </c>
      <c r="N19" s="220">
        <v>3999.7777777777778</v>
      </c>
      <c r="O19" s="108" t="s">
        <v>260</v>
      </c>
    </row>
    <row r="20" spans="1:15">
      <c r="A20" s="136" t="s">
        <v>285</v>
      </c>
      <c r="B20" s="226">
        <v>2470.4916666666663</v>
      </c>
      <c r="C20" s="226">
        <v>359.1</v>
      </c>
      <c r="D20" s="226">
        <v>1201</v>
      </c>
      <c r="E20" s="220">
        <v>638</v>
      </c>
      <c r="F20" s="226">
        <v>638</v>
      </c>
      <c r="G20" s="220">
        <v>3666</v>
      </c>
      <c r="H20" s="226">
        <v>4759</v>
      </c>
      <c r="I20" s="226">
        <v>943</v>
      </c>
      <c r="J20" s="220">
        <v>3498.5</v>
      </c>
      <c r="K20" s="226">
        <v>1555</v>
      </c>
      <c r="L20" s="226">
        <v>4173.5555555555557</v>
      </c>
      <c r="M20" s="226">
        <v>4691.416666666667</v>
      </c>
      <c r="N20" s="226">
        <v>2723.8888888888887</v>
      </c>
      <c r="O20" s="108" t="s">
        <v>286</v>
      </c>
    </row>
    <row r="21" spans="1:15">
      <c r="A21" s="137" t="s">
        <v>261</v>
      </c>
      <c r="B21" s="227">
        <v>6935.6729166666673</v>
      </c>
      <c r="C21" s="227">
        <v>8391</v>
      </c>
      <c r="D21" s="227">
        <v>8190</v>
      </c>
      <c r="E21" s="228">
        <v>8332</v>
      </c>
      <c r="F21" s="227">
        <v>7204</v>
      </c>
      <c r="G21" s="228">
        <v>8332</v>
      </c>
      <c r="H21" s="227">
        <v>7816</v>
      </c>
      <c r="I21" s="227">
        <v>6594</v>
      </c>
      <c r="J21" s="228">
        <v>6097.0277777777774</v>
      </c>
      <c r="K21" s="227">
        <v>7753</v>
      </c>
      <c r="L21" s="227">
        <v>7640.8888888888887</v>
      </c>
      <c r="M21" s="227">
        <v>6470.833333333333</v>
      </c>
      <c r="N21" s="227">
        <v>4604.7777777777774</v>
      </c>
      <c r="O21" s="108" t="s">
        <v>262</v>
      </c>
    </row>
    <row r="22" spans="1:15">
      <c r="A22" s="26" t="s">
        <v>248</v>
      </c>
      <c r="B22" s="128"/>
      <c r="C22" s="117"/>
      <c r="D22" s="117"/>
      <c r="F22" s="117"/>
      <c r="O22" s="118" t="s">
        <v>249</v>
      </c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52" orientation="portrait" r:id="rId1"/>
  <colBreaks count="1" manualBreakCount="1">
    <brk id="15" max="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rightToLeft="1" view="pageBreakPreview" zoomScale="85" zoomScaleNormal="100" zoomScaleSheetLayoutView="85" workbookViewId="0">
      <selection activeCell="M3" sqref="M3"/>
    </sheetView>
  </sheetViews>
  <sheetFormatPr defaultColWidth="9.140625" defaultRowHeight="15"/>
  <cols>
    <col min="1" max="1" width="39.42578125" style="88" customWidth="1"/>
    <col min="2" max="14" width="9.140625" style="88"/>
    <col min="15" max="15" width="39.42578125" style="88" customWidth="1"/>
    <col min="16" max="16" width="0.140625" style="88" customWidth="1"/>
    <col min="17" max="19" width="9.140625" style="88" hidden="1" customWidth="1"/>
    <col min="20" max="16384" width="9.140625" style="88"/>
  </cols>
  <sheetData>
    <row r="1" spans="1:38">
      <c r="A1" s="402" t="s">
        <v>229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38">
      <c r="A2" s="411" t="s">
        <v>397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38">
      <c r="A3" s="16"/>
      <c r="B3" s="14"/>
      <c r="C3" s="14"/>
      <c r="D3" s="14"/>
      <c r="E3" s="14"/>
      <c r="F3" s="14"/>
      <c r="G3" s="14"/>
      <c r="H3" s="14"/>
      <c r="I3" s="14"/>
      <c r="J3" s="14"/>
      <c r="M3" s="11" t="s">
        <v>75</v>
      </c>
      <c r="N3" s="11"/>
    </row>
    <row r="4" spans="1:38">
      <c r="A4" s="407" t="s">
        <v>7</v>
      </c>
      <c r="B4" s="408">
        <v>2014</v>
      </c>
      <c r="C4" s="408">
        <v>2015</v>
      </c>
      <c r="D4" s="408">
        <v>2016</v>
      </c>
      <c r="E4" s="408">
        <v>2017</v>
      </c>
      <c r="F4" s="408">
        <v>2017</v>
      </c>
      <c r="G4" s="408"/>
      <c r="H4" s="408"/>
      <c r="I4" s="408"/>
      <c r="J4" s="408">
        <v>2018</v>
      </c>
      <c r="K4" s="412">
        <v>2018</v>
      </c>
      <c r="L4" s="412"/>
      <c r="M4" s="412"/>
      <c r="N4" s="412"/>
      <c r="O4" s="406" t="s">
        <v>237</v>
      </c>
    </row>
    <row r="5" spans="1:38" ht="25.5">
      <c r="A5" s="407"/>
      <c r="B5" s="408"/>
      <c r="C5" s="408"/>
      <c r="D5" s="408"/>
      <c r="E5" s="408"/>
      <c r="F5" s="192" t="s">
        <v>404</v>
      </c>
      <c r="G5" s="192" t="s">
        <v>405</v>
      </c>
      <c r="H5" s="192" t="s">
        <v>406</v>
      </c>
      <c r="I5" s="192" t="s">
        <v>407</v>
      </c>
      <c r="J5" s="409"/>
      <c r="K5" s="192" t="s">
        <v>404</v>
      </c>
      <c r="L5" s="192" t="s">
        <v>405</v>
      </c>
      <c r="M5" s="192" t="s">
        <v>764</v>
      </c>
      <c r="N5" s="192" t="s">
        <v>765</v>
      </c>
      <c r="O5" s="406" t="s">
        <v>237</v>
      </c>
    </row>
    <row r="6" spans="1:38">
      <c r="A6" s="410" t="s">
        <v>483</v>
      </c>
      <c r="B6" s="410"/>
      <c r="C6" s="410"/>
      <c r="D6" s="339"/>
      <c r="E6" s="339"/>
    </row>
    <row r="7" spans="1:38">
      <c r="A7" s="9" t="s">
        <v>51</v>
      </c>
      <c r="B7" s="94">
        <v>102.7814523766029</v>
      </c>
      <c r="C7" s="94">
        <v>110.01333912703916</v>
      </c>
      <c r="D7" s="94">
        <v>135.67839618994523</v>
      </c>
      <c r="E7" s="76">
        <v>128.90443529825524</v>
      </c>
      <c r="F7" s="94">
        <v>127.07531400872325</v>
      </c>
      <c r="G7" s="94">
        <v>126.21584299313922</v>
      </c>
      <c r="H7" s="94">
        <v>130.22877179287781</v>
      </c>
      <c r="I7" s="94">
        <v>132.09781239828064</v>
      </c>
      <c r="J7" s="94">
        <f t="shared" ref="J7:J30" si="0">AVERAGE(K7:N7)</f>
        <v>116.1481028312546</v>
      </c>
      <c r="K7" s="94">
        <v>122.26247387233799</v>
      </c>
      <c r="L7" s="94">
        <v>116.91394969326679</v>
      </c>
      <c r="M7" s="94">
        <v>125.58990321480491</v>
      </c>
      <c r="N7" s="94">
        <v>99.826084544608719</v>
      </c>
      <c r="O7" s="149" t="s">
        <v>310</v>
      </c>
      <c r="AD7" s="158"/>
      <c r="AE7" s="158"/>
      <c r="AF7" s="158"/>
      <c r="AG7" s="158"/>
      <c r="AH7" s="158"/>
      <c r="AI7" s="158"/>
      <c r="AJ7" s="158"/>
      <c r="AK7" s="158"/>
      <c r="AL7" s="158"/>
    </row>
    <row r="8" spans="1:38">
      <c r="A8" s="23" t="s">
        <v>52</v>
      </c>
      <c r="B8" s="172">
        <v>105.20498539579745</v>
      </c>
      <c r="C8" s="172">
        <v>103.2985776183632</v>
      </c>
      <c r="D8" s="172">
        <v>94.601417618468815</v>
      </c>
      <c r="E8" s="154">
        <v>94.814600638021702</v>
      </c>
      <c r="F8" s="172">
        <v>109.90776292214363</v>
      </c>
      <c r="G8" s="172">
        <v>86.216549955723067</v>
      </c>
      <c r="H8" s="172">
        <v>89.169011278196891</v>
      </c>
      <c r="I8" s="172">
        <v>93.965078396023415</v>
      </c>
      <c r="J8" s="172">
        <f t="shared" si="0"/>
        <v>71.521759315074036</v>
      </c>
      <c r="K8" s="172">
        <v>82.328882642871122</v>
      </c>
      <c r="L8" s="172">
        <v>65.146611242401747</v>
      </c>
      <c r="M8" s="172">
        <v>61.15004235232513</v>
      </c>
      <c r="N8" s="172">
        <v>77.461501022698144</v>
      </c>
      <c r="O8" s="155" t="s">
        <v>311</v>
      </c>
      <c r="AD8" s="158"/>
      <c r="AE8" s="158"/>
      <c r="AF8" s="158"/>
      <c r="AG8" s="158"/>
      <c r="AH8" s="158"/>
      <c r="AI8" s="158"/>
      <c r="AJ8" s="158"/>
      <c r="AK8" s="158"/>
      <c r="AL8" s="158"/>
    </row>
    <row r="9" spans="1:38">
      <c r="A9" s="23" t="s">
        <v>53</v>
      </c>
      <c r="B9" s="172">
        <v>86.379364068170773</v>
      </c>
      <c r="C9" s="172">
        <v>98.691463417216397</v>
      </c>
      <c r="D9" s="172">
        <v>100.98362530656723</v>
      </c>
      <c r="E9" s="154">
        <v>87.839972435629832</v>
      </c>
      <c r="F9" s="172">
        <v>98.429710492612898</v>
      </c>
      <c r="G9" s="172">
        <v>103.24484584889504</v>
      </c>
      <c r="H9" s="172">
        <v>103.24484584889504</v>
      </c>
      <c r="I9" s="172">
        <v>46.440487552116394</v>
      </c>
      <c r="J9" s="172">
        <f t="shared" si="0"/>
        <v>76.009331600521193</v>
      </c>
      <c r="K9" s="172">
        <v>65.590876648389127</v>
      </c>
      <c r="L9" s="172">
        <v>73.132899695747227</v>
      </c>
      <c r="M9" s="172">
        <v>81.804720376455904</v>
      </c>
      <c r="N9" s="172">
        <v>83.508829681492472</v>
      </c>
      <c r="O9" s="155" t="s">
        <v>312</v>
      </c>
      <c r="AD9" s="158"/>
      <c r="AE9" s="158"/>
      <c r="AF9" s="158"/>
      <c r="AG9" s="158"/>
      <c r="AH9" s="158"/>
      <c r="AI9" s="158"/>
      <c r="AJ9" s="158"/>
      <c r="AK9" s="158"/>
      <c r="AL9" s="158"/>
    </row>
    <row r="10" spans="1:38">
      <c r="A10" s="23" t="s">
        <v>54</v>
      </c>
      <c r="B10" s="172">
        <v>107.19122209392631</v>
      </c>
      <c r="C10" s="172">
        <v>120.56313498149777</v>
      </c>
      <c r="D10" s="172">
        <v>113.16326848145758</v>
      </c>
      <c r="E10" s="154">
        <v>120.00593851945889</v>
      </c>
      <c r="F10" s="172">
        <v>128.3171890618234</v>
      </c>
      <c r="G10" s="172">
        <v>114.82331439071952</v>
      </c>
      <c r="H10" s="172">
        <v>116.69210964760939</v>
      </c>
      <c r="I10" s="172">
        <v>120.19114097768322</v>
      </c>
      <c r="J10" s="172">
        <f t="shared" si="0"/>
        <v>96.531353571074106</v>
      </c>
      <c r="K10" s="172">
        <v>108.61592153231695</v>
      </c>
      <c r="L10" s="172">
        <v>100.05810314526873</v>
      </c>
      <c r="M10" s="172">
        <v>100.33271275104492</v>
      </c>
      <c r="N10" s="172">
        <v>77.118676855665811</v>
      </c>
      <c r="O10" s="155" t="s">
        <v>313</v>
      </c>
      <c r="AD10" s="158"/>
      <c r="AE10" s="158"/>
      <c r="AF10" s="158"/>
      <c r="AG10" s="158"/>
      <c r="AH10" s="158"/>
      <c r="AI10" s="158"/>
      <c r="AJ10" s="158"/>
      <c r="AK10" s="158"/>
      <c r="AL10" s="158"/>
    </row>
    <row r="11" spans="1:38">
      <c r="A11" s="23" t="s">
        <v>55</v>
      </c>
      <c r="B11" s="172">
        <v>117.97976173965827</v>
      </c>
      <c r="C11" s="172">
        <v>95.883966152588329</v>
      </c>
      <c r="D11" s="172">
        <v>288.67259910065059</v>
      </c>
      <c r="E11" s="154">
        <v>243.34069415716127</v>
      </c>
      <c r="F11" s="172">
        <v>447.21300963943145</v>
      </c>
      <c r="G11" s="172">
        <v>476.13311962261344</v>
      </c>
      <c r="H11" s="172">
        <v>26.468912234266661</v>
      </c>
      <c r="I11" s="172">
        <v>23.547735132333479</v>
      </c>
      <c r="J11" s="172">
        <f t="shared" si="0"/>
        <v>37.304255784970998</v>
      </c>
      <c r="K11" s="172">
        <v>37.757922634820837</v>
      </c>
      <c r="L11" s="172">
        <v>51.888523824667168</v>
      </c>
      <c r="M11" s="172">
        <v>41.27855995239571</v>
      </c>
      <c r="N11" s="172">
        <v>18.292016728000274</v>
      </c>
      <c r="O11" s="155" t="s">
        <v>314</v>
      </c>
      <c r="AD11" s="158"/>
      <c r="AE11" s="158"/>
      <c r="AF11" s="158"/>
      <c r="AG11" s="158"/>
      <c r="AH11" s="158"/>
      <c r="AI11" s="158"/>
      <c r="AJ11" s="158"/>
      <c r="AK11" s="158"/>
      <c r="AL11" s="158"/>
    </row>
    <row r="12" spans="1:38">
      <c r="A12" s="23" t="s">
        <v>56</v>
      </c>
      <c r="B12" s="172">
        <v>206.98272258977829</v>
      </c>
      <c r="C12" s="172">
        <v>292.46175289651814</v>
      </c>
      <c r="D12" s="172">
        <v>273.13456420149441</v>
      </c>
      <c r="E12" s="154">
        <v>197.16066328359835</v>
      </c>
      <c r="F12" s="172">
        <v>219.85865680944775</v>
      </c>
      <c r="G12" s="172">
        <v>175.22713572330954</v>
      </c>
      <c r="H12" s="172">
        <v>196.77843030081809</v>
      </c>
      <c r="I12" s="172">
        <v>196.77843030081809</v>
      </c>
      <c r="J12" s="172">
        <f t="shared" si="0"/>
        <v>253.59662334648766</v>
      </c>
      <c r="K12" s="172">
        <v>308.56698488143383</v>
      </c>
      <c r="L12" s="172">
        <v>180.89748016771068</v>
      </c>
      <c r="M12" s="172">
        <v>327.48707461359203</v>
      </c>
      <c r="N12" s="172">
        <v>197.43495372321405</v>
      </c>
      <c r="O12" s="155" t="s">
        <v>315</v>
      </c>
      <c r="AD12" s="158"/>
      <c r="AE12" s="158"/>
      <c r="AF12" s="158"/>
      <c r="AG12" s="158"/>
      <c r="AH12" s="158"/>
      <c r="AI12" s="158"/>
      <c r="AJ12" s="158"/>
      <c r="AK12" s="158"/>
      <c r="AL12" s="158"/>
    </row>
    <row r="13" spans="1:38">
      <c r="A13" s="23" t="s">
        <v>57</v>
      </c>
      <c r="B13" s="172">
        <v>96.072782931547124</v>
      </c>
      <c r="C13" s="172">
        <v>102.56823340018707</v>
      </c>
      <c r="D13" s="172">
        <v>76.396389974669518</v>
      </c>
      <c r="E13" s="154">
        <v>45.371989297416526</v>
      </c>
      <c r="F13" s="172">
        <v>52.058759652200891</v>
      </c>
      <c r="G13" s="172">
        <v>38.585250051728082</v>
      </c>
      <c r="H13" s="172">
        <v>38.176091031051918</v>
      </c>
      <c r="I13" s="172">
        <v>52.667856454685221</v>
      </c>
      <c r="J13" s="172">
        <f t="shared" si="0"/>
        <v>36.656885243895346</v>
      </c>
      <c r="K13" s="172">
        <v>19.930668590822528</v>
      </c>
      <c r="L13" s="172">
        <v>44.111123044512709</v>
      </c>
      <c r="M13" s="172">
        <v>47.389965216707814</v>
      </c>
      <c r="N13" s="172">
        <v>35.195784123538331</v>
      </c>
      <c r="O13" s="155" t="s">
        <v>316</v>
      </c>
      <c r="AD13" s="158"/>
      <c r="AE13" s="158"/>
      <c r="AF13" s="158"/>
      <c r="AG13" s="158"/>
      <c r="AH13" s="158"/>
      <c r="AI13" s="158"/>
      <c r="AJ13" s="158"/>
      <c r="AK13" s="158"/>
      <c r="AL13" s="158"/>
    </row>
    <row r="14" spans="1:38">
      <c r="A14" s="23" t="s">
        <v>58</v>
      </c>
      <c r="B14" s="172">
        <v>155.01590610615312</v>
      </c>
      <c r="C14" s="172">
        <v>90.574755851519996</v>
      </c>
      <c r="D14" s="172">
        <v>99.62732191389685</v>
      </c>
      <c r="E14" s="154">
        <v>99.776490981406099</v>
      </c>
      <c r="F14" s="172">
        <v>101.05593397593613</v>
      </c>
      <c r="G14" s="172">
        <v>110.05257632519299</v>
      </c>
      <c r="H14" s="172">
        <v>107.78553898655683</v>
      </c>
      <c r="I14" s="172">
        <v>80.211914637938435</v>
      </c>
      <c r="J14" s="172">
        <f t="shared" si="0"/>
        <v>92.290334849480786</v>
      </c>
      <c r="K14" s="172">
        <v>100.60006188944288</v>
      </c>
      <c r="L14" s="172">
        <v>110.70035595240873</v>
      </c>
      <c r="M14" s="172">
        <v>70.396658522926941</v>
      </c>
      <c r="N14" s="172">
        <v>87.464263033144533</v>
      </c>
      <c r="O14" s="155" t="s">
        <v>317</v>
      </c>
      <c r="AD14" s="158"/>
      <c r="AE14" s="158"/>
      <c r="AF14" s="158"/>
      <c r="AG14" s="158"/>
      <c r="AH14" s="158"/>
      <c r="AI14" s="158"/>
      <c r="AJ14" s="158"/>
      <c r="AK14" s="158"/>
      <c r="AL14" s="158"/>
    </row>
    <row r="15" spans="1:38">
      <c r="A15" s="23" t="s">
        <v>59</v>
      </c>
      <c r="B15" s="172">
        <v>94.304287474533467</v>
      </c>
      <c r="C15" s="172">
        <v>93.806581061898925</v>
      </c>
      <c r="D15" s="172">
        <v>77.249456147281762</v>
      </c>
      <c r="E15" s="154">
        <v>77.354280738072276</v>
      </c>
      <c r="F15" s="172">
        <v>74.622366835701115</v>
      </c>
      <c r="G15" s="172">
        <v>73.354558333828862</v>
      </c>
      <c r="H15" s="172">
        <v>58.012625750000325</v>
      </c>
      <c r="I15" s="172">
        <v>103.4275720327588</v>
      </c>
      <c r="J15" s="172">
        <f t="shared" si="0"/>
        <v>70.896679031113436</v>
      </c>
      <c r="K15" s="172">
        <v>51.10767320222115</v>
      </c>
      <c r="L15" s="172">
        <v>71.249712453645827</v>
      </c>
      <c r="M15" s="172">
        <v>71.135455409568777</v>
      </c>
      <c r="N15" s="172">
        <v>90.093875059017989</v>
      </c>
      <c r="O15" s="155" t="s">
        <v>318</v>
      </c>
      <c r="AD15" s="158"/>
      <c r="AE15" s="158"/>
      <c r="AF15" s="158"/>
      <c r="AG15" s="158"/>
      <c r="AH15" s="158"/>
      <c r="AI15" s="158"/>
      <c r="AJ15" s="158"/>
      <c r="AK15" s="158"/>
      <c r="AL15" s="158"/>
    </row>
    <row r="16" spans="1:38">
      <c r="A16" s="23" t="s">
        <v>60</v>
      </c>
      <c r="B16" s="172">
        <v>95.071939393276637</v>
      </c>
      <c r="C16" s="172">
        <v>118.10707968603532</v>
      </c>
      <c r="D16" s="172">
        <v>180.74938026243768</v>
      </c>
      <c r="E16" s="154">
        <v>162.78928549116947</v>
      </c>
      <c r="F16" s="172">
        <v>148.85364643005013</v>
      </c>
      <c r="G16" s="172">
        <v>169.45091009957406</v>
      </c>
      <c r="H16" s="172">
        <v>176.81462006759051</v>
      </c>
      <c r="I16" s="172">
        <v>156.03796536746322</v>
      </c>
      <c r="J16" s="172">
        <f t="shared" si="0"/>
        <v>158.29403429948283</v>
      </c>
      <c r="K16" s="172">
        <v>177.37611436356096</v>
      </c>
      <c r="L16" s="172">
        <v>166.0290181812685</v>
      </c>
      <c r="M16" s="172">
        <v>178.65645765153411</v>
      </c>
      <c r="N16" s="172">
        <v>111.11454700156776</v>
      </c>
      <c r="O16" s="155" t="s">
        <v>319</v>
      </c>
      <c r="AD16" s="158"/>
      <c r="AE16" s="158"/>
      <c r="AF16" s="158"/>
      <c r="AG16" s="158"/>
      <c r="AH16" s="158"/>
      <c r="AI16" s="158"/>
      <c r="AJ16" s="158"/>
      <c r="AK16" s="158"/>
      <c r="AL16" s="158"/>
    </row>
    <row r="17" spans="1:38">
      <c r="A17" s="23" t="s">
        <v>61</v>
      </c>
      <c r="B17" s="172">
        <v>114.25259822599767</v>
      </c>
      <c r="C17" s="172">
        <v>122.28703807462668</v>
      </c>
      <c r="D17" s="172">
        <v>127.37526908631627</v>
      </c>
      <c r="E17" s="154">
        <v>123.76787111362511</v>
      </c>
      <c r="F17" s="172">
        <v>125.43104060379378</v>
      </c>
      <c r="G17" s="172">
        <v>127.3017993075096</v>
      </c>
      <c r="H17" s="172">
        <v>114.76174409857489</v>
      </c>
      <c r="I17" s="172">
        <v>127.57690044462215</v>
      </c>
      <c r="J17" s="172">
        <f t="shared" si="0"/>
        <v>115.20201940758702</v>
      </c>
      <c r="K17" s="172">
        <v>111.54639967360606</v>
      </c>
      <c r="L17" s="172">
        <v>114.18752296962667</v>
      </c>
      <c r="M17" s="172">
        <v>128.58239252815278</v>
      </c>
      <c r="N17" s="172">
        <v>106.4917624589625</v>
      </c>
      <c r="O17" s="155" t="s">
        <v>320</v>
      </c>
      <c r="AD17" s="158"/>
      <c r="AE17" s="158"/>
      <c r="AF17" s="158"/>
      <c r="AG17" s="158"/>
      <c r="AH17" s="158"/>
      <c r="AI17" s="158"/>
      <c r="AJ17" s="158"/>
      <c r="AK17" s="158"/>
      <c r="AL17" s="158"/>
    </row>
    <row r="18" spans="1:38">
      <c r="A18" s="23" t="s">
        <v>62</v>
      </c>
      <c r="B18" s="172">
        <v>397.02436481499558</v>
      </c>
      <c r="C18" s="172">
        <v>205.04874122132122</v>
      </c>
      <c r="D18" s="172">
        <v>331.72849400599523</v>
      </c>
      <c r="E18" s="154">
        <v>211.20332561847329</v>
      </c>
      <c r="F18" s="172">
        <v>119.60012096299539</v>
      </c>
      <c r="G18" s="172">
        <v>54.319996111603018</v>
      </c>
      <c r="H18" s="172">
        <v>435.22069397018998</v>
      </c>
      <c r="I18" s="172">
        <v>235.67249142910472</v>
      </c>
      <c r="J18" s="172">
        <f t="shared" si="0"/>
        <v>346.92800815860124</v>
      </c>
      <c r="K18" s="172">
        <v>449.11656223872762</v>
      </c>
      <c r="L18" s="172">
        <v>92.375142515176478</v>
      </c>
      <c r="M18" s="172">
        <v>72.091198829045851</v>
      </c>
      <c r="N18" s="172">
        <v>774.12912905145504</v>
      </c>
      <c r="O18" s="155" t="s">
        <v>322</v>
      </c>
      <c r="AD18" s="158"/>
      <c r="AE18" s="158"/>
      <c r="AF18" s="158"/>
      <c r="AG18" s="158"/>
      <c r="AH18" s="158"/>
      <c r="AI18" s="158"/>
      <c r="AJ18" s="158"/>
      <c r="AK18" s="158"/>
      <c r="AL18" s="158"/>
    </row>
    <row r="19" spans="1:38">
      <c r="A19" s="23" t="s">
        <v>63</v>
      </c>
      <c r="B19" s="172">
        <v>110.87634409650445</v>
      </c>
      <c r="C19" s="172">
        <v>87.670930726593184</v>
      </c>
      <c r="D19" s="172">
        <v>60.336585031705305</v>
      </c>
      <c r="E19" s="154">
        <v>116.11188454715838</v>
      </c>
      <c r="F19" s="172">
        <v>111.3459447954565</v>
      </c>
      <c r="G19" s="172">
        <v>82.065146146001382</v>
      </c>
      <c r="H19" s="172">
        <v>120.87345916593131</v>
      </c>
      <c r="I19" s="172">
        <v>150.16298808124432</v>
      </c>
      <c r="J19" s="172">
        <f t="shared" si="0"/>
        <v>121.73477974396613</v>
      </c>
      <c r="K19" s="172">
        <v>167.88796941975875</v>
      </c>
      <c r="L19" s="172">
        <v>88.559921204669877</v>
      </c>
      <c r="M19" s="172">
        <v>109.88110337529385</v>
      </c>
      <c r="N19" s="172">
        <v>120.61012497614207</v>
      </c>
      <c r="O19" s="155" t="s">
        <v>324</v>
      </c>
      <c r="AD19" s="158"/>
      <c r="AE19" s="158"/>
      <c r="AF19" s="158"/>
      <c r="AG19" s="158"/>
      <c r="AH19" s="158"/>
      <c r="AI19" s="158"/>
      <c r="AJ19" s="158"/>
      <c r="AK19" s="158"/>
      <c r="AL19" s="158"/>
    </row>
    <row r="20" spans="1:38">
      <c r="A20" s="23" t="s">
        <v>64</v>
      </c>
      <c r="B20" s="172">
        <v>105.65806586677584</v>
      </c>
      <c r="C20" s="172">
        <v>109.68459667137438</v>
      </c>
      <c r="D20" s="172">
        <v>90.232187226675961</v>
      </c>
      <c r="E20" s="154">
        <v>85.182411698536598</v>
      </c>
      <c r="F20" s="172">
        <v>87.536428433319941</v>
      </c>
      <c r="G20" s="172">
        <v>74.761703165697696</v>
      </c>
      <c r="H20" s="172">
        <v>88.620574716566153</v>
      </c>
      <c r="I20" s="172">
        <v>89.8109404785626</v>
      </c>
      <c r="J20" s="172">
        <f t="shared" si="0"/>
        <v>79.158600712413886</v>
      </c>
      <c r="K20" s="172">
        <v>81.331304680603495</v>
      </c>
      <c r="L20" s="172">
        <v>73.65445032727385</v>
      </c>
      <c r="M20" s="172">
        <v>74.493348307096525</v>
      </c>
      <c r="N20" s="172">
        <v>87.155299534681689</v>
      </c>
      <c r="O20" s="155" t="s">
        <v>325</v>
      </c>
      <c r="AD20" s="158"/>
      <c r="AE20" s="158"/>
      <c r="AF20" s="158"/>
      <c r="AG20" s="158"/>
      <c r="AH20" s="158"/>
      <c r="AI20" s="158"/>
      <c r="AJ20" s="158"/>
      <c r="AK20" s="158"/>
      <c r="AL20" s="158"/>
    </row>
    <row r="21" spans="1:38">
      <c r="A21" s="23" t="s">
        <v>65</v>
      </c>
      <c r="B21" s="172">
        <v>107.64782856920806</v>
      </c>
      <c r="C21" s="172">
        <v>89.173822914069291</v>
      </c>
      <c r="D21" s="172">
        <v>71.478803887981996</v>
      </c>
      <c r="E21" s="154">
        <v>46.90624794058516</v>
      </c>
      <c r="F21" s="172">
        <v>42.804673835659919</v>
      </c>
      <c r="G21" s="172">
        <v>44.686458725977154</v>
      </c>
      <c r="H21" s="172">
        <v>49.072411694575635</v>
      </c>
      <c r="I21" s="172">
        <v>51.061447506127919</v>
      </c>
      <c r="J21" s="172">
        <f t="shared" si="0"/>
        <v>41.828564435359965</v>
      </c>
      <c r="K21" s="172">
        <v>44.38255665539554</v>
      </c>
      <c r="L21" s="172">
        <v>38.300107269619645</v>
      </c>
      <c r="M21" s="172">
        <v>38.30260810297721</v>
      </c>
      <c r="N21" s="172">
        <v>46.328985713447437</v>
      </c>
      <c r="O21" s="155" t="s">
        <v>326</v>
      </c>
      <c r="AD21" s="158"/>
      <c r="AE21" s="158"/>
      <c r="AF21" s="158"/>
      <c r="AG21" s="158"/>
      <c r="AH21" s="158"/>
      <c r="AI21" s="158"/>
      <c r="AJ21" s="158"/>
      <c r="AK21" s="158"/>
      <c r="AL21" s="158"/>
    </row>
    <row r="22" spans="1:38">
      <c r="A22" s="23" t="s">
        <v>66</v>
      </c>
      <c r="B22" s="172">
        <v>89.515865556482197</v>
      </c>
      <c r="C22" s="172">
        <v>104.15618355450117</v>
      </c>
      <c r="D22" s="172">
        <v>99.45196843132932</v>
      </c>
      <c r="E22" s="154">
        <v>90.794764449194247</v>
      </c>
      <c r="F22" s="172">
        <v>83.296492414247879</v>
      </c>
      <c r="G22" s="172">
        <v>89.86759007070026</v>
      </c>
      <c r="H22" s="172">
        <v>98.049122684653327</v>
      </c>
      <c r="I22" s="172">
        <v>91.965852627175565</v>
      </c>
      <c r="J22" s="172">
        <f t="shared" si="0"/>
        <v>92.69563112356937</v>
      </c>
      <c r="K22" s="172">
        <v>91.796613111305348</v>
      </c>
      <c r="L22" s="172">
        <v>98.970941638571972</v>
      </c>
      <c r="M22" s="172">
        <v>89.357713860624571</v>
      </c>
      <c r="N22" s="172">
        <v>90.657255883775605</v>
      </c>
      <c r="O22" s="155" t="s">
        <v>327</v>
      </c>
      <c r="AD22" s="158"/>
      <c r="AE22" s="158"/>
      <c r="AF22" s="158"/>
      <c r="AG22" s="158"/>
      <c r="AH22" s="158"/>
      <c r="AI22" s="158"/>
      <c r="AJ22" s="158"/>
      <c r="AK22" s="158"/>
      <c r="AL22" s="158"/>
    </row>
    <row r="23" spans="1:38">
      <c r="A23" s="23" t="s">
        <v>67</v>
      </c>
      <c r="B23" s="172">
        <v>183.50735055442675</v>
      </c>
      <c r="C23" s="172">
        <v>108.60330883419488</v>
      </c>
      <c r="D23" s="172">
        <v>107.73751616249625</v>
      </c>
      <c r="E23" s="154">
        <v>99.294570846912436</v>
      </c>
      <c r="F23" s="172">
        <v>115.28147473275668</v>
      </c>
      <c r="G23" s="172">
        <v>82.131148001855109</v>
      </c>
      <c r="H23" s="172">
        <v>82.818510721668588</v>
      </c>
      <c r="I23" s="172">
        <v>116.94714993136938</v>
      </c>
      <c r="J23" s="172">
        <f t="shared" si="0"/>
        <v>39.944439045752596</v>
      </c>
      <c r="K23" s="172">
        <v>45.877712601138484</v>
      </c>
      <c r="L23" s="172">
        <v>33.62864392928838</v>
      </c>
      <c r="M23" s="172">
        <v>49.242987504691833</v>
      </c>
      <c r="N23" s="172">
        <v>31.028412147891682</v>
      </c>
      <c r="O23" s="155" t="s">
        <v>328</v>
      </c>
      <c r="AD23" s="158"/>
      <c r="AE23" s="158"/>
      <c r="AF23" s="158"/>
      <c r="AG23" s="158"/>
      <c r="AH23" s="158"/>
      <c r="AI23" s="158"/>
      <c r="AJ23" s="158"/>
      <c r="AK23" s="158"/>
      <c r="AL23" s="158"/>
    </row>
    <row r="24" spans="1:38">
      <c r="A24" s="23" t="s">
        <v>68</v>
      </c>
      <c r="B24" s="172">
        <v>115.3142660547731</v>
      </c>
      <c r="C24" s="172">
        <v>120.88504722721615</v>
      </c>
      <c r="D24" s="172">
        <v>126.25204759558733</v>
      </c>
      <c r="E24" s="154">
        <v>123.75796448800131</v>
      </c>
      <c r="F24" s="172">
        <v>125.96494739229209</v>
      </c>
      <c r="G24" s="172">
        <v>101.06713222360774</v>
      </c>
      <c r="H24" s="172">
        <v>129.9670071931034</v>
      </c>
      <c r="I24" s="172">
        <v>138.03277114300207</v>
      </c>
      <c r="J24" s="172">
        <f t="shared" si="0"/>
        <v>126.15314662948006</v>
      </c>
      <c r="K24" s="172">
        <v>126.37951434771662</v>
      </c>
      <c r="L24" s="172">
        <v>119.5183279508576</v>
      </c>
      <c r="M24" s="172">
        <v>129.67740093231075</v>
      </c>
      <c r="N24" s="172">
        <v>129.03734328703524</v>
      </c>
      <c r="O24" s="155" t="s">
        <v>329</v>
      </c>
      <c r="AD24" s="158"/>
      <c r="AE24" s="158"/>
      <c r="AF24" s="158"/>
      <c r="AG24" s="158"/>
      <c r="AH24" s="158"/>
      <c r="AI24" s="158"/>
      <c r="AJ24" s="158"/>
      <c r="AK24" s="158"/>
      <c r="AL24" s="158"/>
    </row>
    <row r="25" spans="1:38">
      <c r="A25" s="23" t="s">
        <v>69</v>
      </c>
      <c r="B25" s="172">
        <v>141.60703266576155</v>
      </c>
      <c r="C25" s="172">
        <v>292.06468966913644</v>
      </c>
      <c r="D25" s="172">
        <v>1144.7844742576144</v>
      </c>
      <c r="E25" s="154">
        <v>1797.2618963962441</v>
      </c>
      <c r="F25" s="172">
        <v>1954.5334210913297</v>
      </c>
      <c r="G25" s="172">
        <v>978.78269418917159</v>
      </c>
      <c r="H25" s="172">
        <v>1510.7888550476825</v>
      </c>
      <c r="I25" s="172">
        <v>2744.9426152567926</v>
      </c>
      <c r="J25" s="172">
        <f t="shared" si="0"/>
        <v>822.23993407880221</v>
      </c>
      <c r="K25" s="172">
        <v>584.96895295501361</v>
      </c>
      <c r="L25" s="172">
        <v>723.01184265250788</v>
      </c>
      <c r="M25" s="172">
        <v>1055.3029205351713</v>
      </c>
      <c r="N25" s="172">
        <v>925.67602017251579</v>
      </c>
      <c r="O25" s="155" t="s">
        <v>330</v>
      </c>
      <c r="AD25" s="158"/>
      <c r="AE25" s="158"/>
      <c r="AF25" s="158"/>
      <c r="AG25" s="158"/>
      <c r="AH25" s="158"/>
      <c r="AI25" s="158"/>
      <c r="AJ25" s="158"/>
      <c r="AK25" s="158"/>
      <c r="AL25" s="158"/>
    </row>
    <row r="26" spans="1:38">
      <c r="A26" s="23" t="s">
        <v>70</v>
      </c>
      <c r="B26" s="172">
        <v>126.63994628139979</v>
      </c>
      <c r="C26" s="172">
        <v>113.39824445735459</v>
      </c>
      <c r="D26" s="172">
        <v>81.893971430044687</v>
      </c>
      <c r="E26" s="154">
        <v>49.946958474426005</v>
      </c>
      <c r="F26" s="172">
        <v>47.864884723547263</v>
      </c>
      <c r="G26" s="172">
        <v>56.05902544180644</v>
      </c>
      <c r="H26" s="172">
        <v>49.174092005551962</v>
      </c>
      <c r="I26" s="172">
        <v>46.689831726798367</v>
      </c>
      <c r="J26" s="172">
        <f t="shared" si="0"/>
        <v>43.395600776139347</v>
      </c>
      <c r="K26" s="172">
        <v>59.896603593519828</v>
      </c>
      <c r="L26" s="172">
        <v>44.154253839238379</v>
      </c>
      <c r="M26" s="172">
        <v>36.75931953833814</v>
      </c>
      <c r="N26" s="172">
        <v>32.772226133461047</v>
      </c>
      <c r="O26" s="155" t="s">
        <v>331</v>
      </c>
      <c r="AD26" s="158"/>
      <c r="AE26" s="158"/>
      <c r="AF26" s="158"/>
      <c r="AG26" s="158"/>
      <c r="AH26" s="158"/>
      <c r="AI26" s="158"/>
      <c r="AJ26" s="158"/>
      <c r="AK26" s="158"/>
      <c r="AL26" s="158"/>
    </row>
    <row r="27" spans="1:38">
      <c r="A27" s="23" t="s">
        <v>71</v>
      </c>
      <c r="B27" s="172">
        <v>84.57625986727453</v>
      </c>
      <c r="C27" s="172">
        <v>57.902441598507146</v>
      </c>
      <c r="D27" s="172">
        <v>42.322283089712357</v>
      </c>
      <c r="E27" s="154">
        <v>63.251282841163153</v>
      </c>
      <c r="F27" s="172">
        <v>47.63706265009283</v>
      </c>
      <c r="G27" s="172">
        <v>59.566658752846749</v>
      </c>
      <c r="H27" s="172">
        <v>62.157294067657787</v>
      </c>
      <c r="I27" s="172">
        <v>83.644115894055261</v>
      </c>
      <c r="J27" s="172">
        <f t="shared" si="0"/>
        <v>56.633743351025757</v>
      </c>
      <c r="K27" s="172">
        <v>47.63706265009283</v>
      </c>
      <c r="L27" s="172">
        <v>59.805254128778138</v>
      </c>
      <c r="M27" s="172">
        <v>71.455593975139237</v>
      </c>
      <c r="N27" s="172">
        <v>47.63706265009283</v>
      </c>
      <c r="O27" s="155" t="s">
        <v>332</v>
      </c>
      <c r="AD27" s="158"/>
      <c r="AE27" s="158"/>
      <c r="AF27" s="158"/>
      <c r="AG27" s="158"/>
      <c r="AH27" s="158"/>
      <c r="AI27" s="158"/>
      <c r="AJ27" s="158"/>
      <c r="AK27" s="158"/>
      <c r="AL27" s="158"/>
    </row>
    <row r="28" spans="1:38">
      <c r="A28" s="23" t="s">
        <v>72</v>
      </c>
      <c r="B28" s="172">
        <v>109.10015654810195</v>
      </c>
      <c r="C28" s="172">
        <v>107.31729774277899</v>
      </c>
      <c r="D28" s="172">
        <v>91.689772367208064</v>
      </c>
      <c r="E28" s="154">
        <v>83.119679697530586</v>
      </c>
      <c r="F28" s="172">
        <v>96.416041546687097</v>
      </c>
      <c r="G28" s="172">
        <v>44.486432243041712</v>
      </c>
      <c r="H28" s="172">
        <v>96.200948397056749</v>
      </c>
      <c r="I28" s="172">
        <v>95.375296603336764</v>
      </c>
      <c r="J28" s="172">
        <f t="shared" si="0"/>
        <v>80.399426707894861</v>
      </c>
      <c r="K28" s="172">
        <v>76.902188879019079</v>
      </c>
      <c r="L28" s="172">
        <v>90.141800069599199</v>
      </c>
      <c r="M28" s="172">
        <v>77.717898302022618</v>
      </c>
      <c r="N28" s="172">
        <v>76.835819580938548</v>
      </c>
      <c r="O28" s="155" t="s">
        <v>333</v>
      </c>
      <c r="AD28" s="158"/>
      <c r="AE28" s="158"/>
      <c r="AF28" s="158"/>
      <c r="AG28" s="158"/>
      <c r="AH28" s="158"/>
      <c r="AI28" s="158"/>
      <c r="AJ28" s="158"/>
      <c r="AK28" s="158"/>
      <c r="AL28" s="158"/>
    </row>
    <row r="29" spans="1:38" ht="14.25" customHeight="1">
      <c r="A29" s="23" t="s">
        <v>73</v>
      </c>
      <c r="B29" s="172">
        <v>227.52233334688361</v>
      </c>
      <c r="C29" s="172">
        <v>219.01261561380855</v>
      </c>
      <c r="D29" s="172">
        <v>486.96554348405016</v>
      </c>
      <c r="E29" s="154">
        <v>192.18101950191394</v>
      </c>
      <c r="F29" s="172">
        <v>291.61109764386163</v>
      </c>
      <c r="G29" s="172">
        <v>170.93406867347801</v>
      </c>
      <c r="H29" s="172">
        <v>197.50538527814572</v>
      </c>
      <c r="I29" s="172">
        <v>108.6735264121704</v>
      </c>
      <c r="J29" s="172">
        <f t="shared" si="0"/>
        <v>177.49291872452227</v>
      </c>
      <c r="K29" s="172">
        <v>191.52868002003697</v>
      </c>
      <c r="L29" s="172">
        <v>210.71570412816314</v>
      </c>
      <c r="M29" s="172">
        <v>169.5251794602539</v>
      </c>
      <c r="N29" s="172">
        <v>138.20211128963507</v>
      </c>
      <c r="O29" s="155" t="s">
        <v>334</v>
      </c>
      <c r="AD29" s="158"/>
      <c r="AE29" s="158"/>
      <c r="AF29" s="158"/>
      <c r="AG29" s="158"/>
      <c r="AH29" s="158"/>
      <c r="AI29" s="158"/>
      <c r="AJ29" s="158"/>
      <c r="AK29" s="158"/>
      <c r="AL29" s="158"/>
    </row>
    <row r="30" spans="1:38">
      <c r="A30" s="34" t="s">
        <v>74</v>
      </c>
      <c r="B30" s="173">
        <v>96.297772593028071</v>
      </c>
      <c r="C30" s="173">
        <v>29.334255825789555</v>
      </c>
      <c r="D30" s="173">
        <v>0.24566548528738358</v>
      </c>
      <c r="E30" s="156">
        <v>0.32063528029311728</v>
      </c>
      <c r="F30" s="173">
        <v>0.29368332919601464</v>
      </c>
      <c r="G30" s="173">
        <v>0.30607503084985493</v>
      </c>
      <c r="H30" s="173">
        <v>0.29740083969216674</v>
      </c>
      <c r="I30" s="173">
        <v>0.38538192143443273</v>
      </c>
      <c r="J30" s="173">
        <f t="shared" si="0"/>
        <v>0.13444996294416703</v>
      </c>
      <c r="K30" s="173">
        <v>0.20198473695759658</v>
      </c>
      <c r="L30" s="173">
        <v>0.10285112372687433</v>
      </c>
      <c r="M30" s="173">
        <v>0.10037278339610625</v>
      </c>
      <c r="N30" s="173">
        <v>0.13259120769609101</v>
      </c>
      <c r="O30" s="157" t="s">
        <v>335</v>
      </c>
      <c r="AD30" s="158"/>
      <c r="AE30" s="158"/>
      <c r="AF30" s="158"/>
      <c r="AG30" s="158"/>
      <c r="AH30" s="158"/>
      <c r="AI30" s="158"/>
      <c r="AJ30" s="158"/>
      <c r="AK30" s="158"/>
      <c r="AL30" s="158"/>
    </row>
    <row r="31" spans="1:38">
      <c r="A31" s="18" t="s">
        <v>108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18" t="s">
        <v>308</v>
      </c>
    </row>
    <row r="32" spans="1:38">
      <c r="A32" s="79" t="s">
        <v>779</v>
      </c>
      <c r="B32" s="38"/>
      <c r="C32" s="38"/>
      <c r="D32" s="38"/>
      <c r="E32" s="38"/>
      <c r="F32" s="38"/>
      <c r="G32" s="38"/>
      <c r="H32" s="38"/>
      <c r="I32" s="38"/>
      <c r="J32" s="38"/>
      <c r="O32" s="199" t="s">
        <v>780</v>
      </c>
    </row>
  </sheetData>
  <mergeCells count="12">
    <mergeCell ref="O4:O5"/>
    <mergeCell ref="J4:J5"/>
    <mergeCell ref="A6:C6"/>
    <mergeCell ref="A1:O1"/>
    <mergeCell ref="A2:O2"/>
    <mergeCell ref="A4:A5"/>
    <mergeCell ref="B4:B5"/>
    <mergeCell ref="C4:C5"/>
    <mergeCell ref="D4:D5"/>
    <mergeCell ref="E4:E5"/>
    <mergeCell ref="F4:I4"/>
    <mergeCell ref="K4:N4"/>
  </mergeCells>
  <hyperlinks>
    <hyperlink ref="M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rightToLeft="1" view="pageBreakPreview" zoomScale="85" zoomScaleNormal="100" zoomScaleSheetLayoutView="85" workbookViewId="0">
      <selection activeCell="M3" sqref="M3"/>
    </sheetView>
  </sheetViews>
  <sheetFormatPr defaultColWidth="9.140625" defaultRowHeight="15"/>
  <cols>
    <col min="1" max="1" width="39" style="88" customWidth="1"/>
    <col min="2" max="11" width="9.140625" style="88"/>
    <col min="12" max="14" width="9.140625" style="88" customWidth="1"/>
    <col min="15" max="15" width="36.140625" style="88" customWidth="1"/>
    <col min="16" max="16" width="9.140625" style="88"/>
    <col min="17" max="17" width="11.28515625" style="88" customWidth="1"/>
    <col min="18" max="16384" width="9.140625" style="88"/>
  </cols>
  <sheetData>
    <row r="1" spans="1:35">
      <c r="A1" s="402" t="s">
        <v>228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</row>
    <row r="2" spans="1:35">
      <c r="A2" s="411" t="s">
        <v>398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35">
      <c r="A3" s="175"/>
      <c r="B3" s="14"/>
      <c r="C3" s="14"/>
      <c r="D3" s="14"/>
      <c r="E3" s="14"/>
      <c r="F3" s="14"/>
      <c r="G3" s="14"/>
      <c r="H3" s="14"/>
      <c r="I3" s="14"/>
      <c r="J3" s="14"/>
      <c r="L3" s="11"/>
      <c r="M3" s="11" t="s">
        <v>75</v>
      </c>
      <c r="N3" s="11"/>
    </row>
    <row r="4" spans="1:35">
      <c r="A4" s="407" t="s">
        <v>402</v>
      </c>
      <c r="B4" s="408">
        <v>2014</v>
      </c>
      <c r="C4" s="408">
        <v>2015</v>
      </c>
      <c r="D4" s="408">
        <v>2016</v>
      </c>
      <c r="E4" s="408">
        <v>2017</v>
      </c>
      <c r="F4" s="408">
        <v>2017</v>
      </c>
      <c r="G4" s="408"/>
      <c r="H4" s="408"/>
      <c r="I4" s="408"/>
      <c r="J4" s="408">
        <v>2018</v>
      </c>
      <c r="K4" s="408">
        <v>2018</v>
      </c>
      <c r="L4" s="408"/>
      <c r="M4" s="408"/>
      <c r="N4" s="408"/>
      <c r="O4" s="406" t="s">
        <v>336</v>
      </c>
    </row>
    <row r="5" spans="1:35" ht="25.5">
      <c r="A5" s="407"/>
      <c r="B5" s="408"/>
      <c r="C5" s="408"/>
      <c r="D5" s="408"/>
      <c r="E5" s="408"/>
      <c r="F5" s="192" t="s">
        <v>404</v>
      </c>
      <c r="G5" s="192" t="s">
        <v>405</v>
      </c>
      <c r="H5" s="192" t="s">
        <v>406</v>
      </c>
      <c r="I5" s="192" t="s">
        <v>407</v>
      </c>
      <c r="J5" s="409"/>
      <c r="K5" s="192" t="s">
        <v>404</v>
      </c>
      <c r="L5" s="192" t="s">
        <v>514</v>
      </c>
      <c r="M5" s="192" t="s">
        <v>764</v>
      </c>
      <c r="N5" s="192" t="s">
        <v>765</v>
      </c>
      <c r="O5" s="406"/>
    </row>
    <row r="6" spans="1:35">
      <c r="A6" s="23" t="s">
        <v>41</v>
      </c>
      <c r="B6" s="172">
        <v>97.94384799924255</v>
      </c>
      <c r="C6" s="172">
        <v>89.185870535108307</v>
      </c>
      <c r="D6" s="172">
        <v>87.389835144777209</v>
      </c>
      <c r="E6" s="172">
        <v>89.742062219452421</v>
      </c>
      <c r="F6" s="172">
        <v>86.457041546845417</v>
      </c>
      <c r="G6" s="172">
        <v>87.117340406392856</v>
      </c>
      <c r="H6" s="172">
        <v>93.035655733044763</v>
      </c>
      <c r="I6" s="172">
        <v>92.358211191526678</v>
      </c>
      <c r="J6" s="172">
        <f>AVERAGE(K6:N6)</f>
        <v>96.713984945740449</v>
      </c>
      <c r="K6" s="172">
        <v>94.97928196481331</v>
      </c>
      <c r="L6" s="172">
        <v>97.462482262704853</v>
      </c>
      <c r="M6" s="172">
        <v>97.586798559707233</v>
      </c>
      <c r="N6" s="172">
        <v>96.827376995736429</v>
      </c>
      <c r="O6" s="155" t="s">
        <v>337</v>
      </c>
      <c r="AA6" s="158"/>
      <c r="AB6" s="158"/>
      <c r="AC6" s="158"/>
      <c r="AD6" s="158"/>
      <c r="AE6" s="158"/>
      <c r="AF6" s="158"/>
      <c r="AG6" s="158"/>
      <c r="AH6" s="158"/>
      <c r="AI6" s="158"/>
    </row>
    <row r="7" spans="1:35">
      <c r="A7" s="23" t="s">
        <v>42</v>
      </c>
      <c r="B7" s="172">
        <v>99.428378380144153</v>
      </c>
      <c r="C7" s="172">
        <v>101.36961426775711</v>
      </c>
      <c r="D7" s="172">
        <v>100.31084872064838</v>
      </c>
      <c r="E7" s="172">
        <v>105.89137727833291</v>
      </c>
      <c r="F7" s="172">
        <v>104.84161182876008</v>
      </c>
      <c r="G7" s="172">
        <v>105.91322308703477</v>
      </c>
      <c r="H7" s="172">
        <v>105.76092629101015</v>
      </c>
      <c r="I7" s="172">
        <v>107.04974790652666</v>
      </c>
      <c r="J7" s="172">
        <f t="shared" ref="J7:J15" si="0">AVERAGE(K7:N7)</f>
        <v>104.22586984483377</v>
      </c>
      <c r="K7" s="172">
        <v>105.1489734916595</v>
      </c>
      <c r="L7" s="172">
        <v>103.61303633104401</v>
      </c>
      <c r="M7" s="172">
        <v>103.53954728421857</v>
      </c>
      <c r="N7" s="172">
        <v>104.60192227241296</v>
      </c>
      <c r="O7" s="155" t="s">
        <v>338</v>
      </c>
      <c r="AA7" s="158"/>
      <c r="AB7" s="158"/>
      <c r="AC7" s="158"/>
      <c r="AD7" s="158"/>
      <c r="AE7" s="158"/>
      <c r="AF7" s="158"/>
      <c r="AG7" s="158"/>
      <c r="AH7" s="158"/>
      <c r="AI7" s="158"/>
    </row>
    <row r="8" spans="1:35">
      <c r="A8" s="23" t="s">
        <v>43</v>
      </c>
      <c r="B8" s="172">
        <v>102.59097390175923</v>
      </c>
      <c r="C8" s="172">
        <v>98.532504088347622</v>
      </c>
      <c r="D8" s="172">
        <v>98.737842612826981</v>
      </c>
      <c r="E8" s="172">
        <v>102.70766446804295</v>
      </c>
      <c r="F8" s="172">
        <v>100.88244707378658</v>
      </c>
      <c r="G8" s="172">
        <v>102.94514263964555</v>
      </c>
      <c r="H8" s="172">
        <v>103.16464905859142</v>
      </c>
      <c r="I8" s="172">
        <v>103.83841910014826</v>
      </c>
      <c r="J8" s="172">
        <f t="shared" si="0"/>
        <v>101.7143317597322</v>
      </c>
      <c r="K8" s="172">
        <v>103.83841910014826</v>
      </c>
      <c r="L8" s="172">
        <v>101.93464543804687</v>
      </c>
      <c r="M8" s="172">
        <v>100.66175357434074</v>
      </c>
      <c r="N8" s="172">
        <v>100.42250892639298</v>
      </c>
      <c r="O8" s="155" t="s">
        <v>339</v>
      </c>
      <c r="AA8" s="158"/>
      <c r="AB8" s="158"/>
      <c r="AC8" s="158"/>
      <c r="AD8" s="158"/>
      <c r="AE8" s="158"/>
      <c r="AF8" s="158"/>
      <c r="AG8" s="158"/>
      <c r="AH8" s="158"/>
      <c r="AI8" s="158"/>
    </row>
    <row r="9" spans="1:35">
      <c r="A9" s="23" t="s">
        <v>44</v>
      </c>
      <c r="B9" s="172">
        <v>100.81980057349641</v>
      </c>
      <c r="C9" s="172">
        <v>100.83015836742834</v>
      </c>
      <c r="D9" s="172">
        <v>101.51001600779091</v>
      </c>
      <c r="E9" s="172">
        <v>101.52749380213399</v>
      </c>
      <c r="F9" s="172">
        <v>101.66986734672594</v>
      </c>
      <c r="G9" s="172">
        <v>101.38703595393666</v>
      </c>
      <c r="H9" s="172">
        <v>101.52653595393666</v>
      </c>
      <c r="I9" s="172">
        <v>101.52653595393666</v>
      </c>
      <c r="J9" s="172">
        <f t="shared" si="0"/>
        <v>101.73557520408008</v>
      </c>
      <c r="K9" s="172">
        <v>101.52653595393666</v>
      </c>
      <c r="L9" s="172">
        <v>101.84290596454694</v>
      </c>
      <c r="M9" s="172">
        <v>101.41819680796884</v>
      </c>
      <c r="N9" s="172">
        <v>102.15466208986787</v>
      </c>
      <c r="O9" s="155" t="s">
        <v>340</v>
      </c>
      <c r="AA9" s="158"/>
      <c r="AB9" s="158"/>
      <c r="AC9" s="158"/>
      <c r="AD9" s="158"/>
      <c r="AE9" s="158"/>
      <c r="AF9" s="158"/>
      <c r="AG9" s="158"/>
      <c r="AH9" s="158"/>
      <c r="AI9" s="158"/>
    </row>
    <row r="10" spans="1:35">
      <c r="A10" s="23" t="s">
        <v>45</v>
      </c>
      <c r="B10" s="172">
        <v>100</v>
      </c>
      <c r="C10" s="172">
        <v>103.62532610093069</v>
      </c>
      <c r="D10" s="172">
        <v>114.50130440372277</v>
      </c>
      <c r="E10" s="172">
        <v>114.50130440372277</v>
      </c>
      <c r="F10" s="172">
        <v>114.50130440372277</v>
      </c>
      <c r="G10" s="172">
        <v>114.50130440372277</v>
      </c>
      <c r="H10" s="172">
        <v>114.50130440372277</v>
      </c>
      <c r="I10" s="172">
        <v>114.50130440372277</v>
      </c>
      <c r="J10" s="172">
        <f t="shared" si="0"/>
        <v>112.2067572472742</v>
      </c>
      <c r="K10" s="172">
        <v>114.50130440372277</v>
      </c>
      <c r="L10" s="172">
        <v>114.50130440372277</v>
      </c>
      <c r="M10" s="172">
        <v>114.50130440372277</v>
      </c>
      <c r="N10" s="172">
        <v>105.32311577792848</v>
      </c>
      <c r="O10" s="155" t="s">
        <v>341</v>
      </c>
      <c r="AA10" s="158"/>
      <c r="AB10" s="158"/>
      <c r="AC10" s="158"/>
      <c r="AD10" s="158"/>
      <c r="AE10" s="158"/>
      <c r="AF10" s="158"/>
      <c r="AG10" s="158"/>
      <c r="AH10" s="158"/>
      <c r="AI10" s="158"/>
    </row>
    <row r="11" spans="1:35">
      <c r="A11" s="23" t="s">
        <v>46</v>
      </c>
      <c r="B11" s="172">
        <v>100.79506935941677</v>
      </c>
      <c r="C11" s="172">
        <v>101.06225134328747</v>
      </c>
      <c r="D11" s="172">
        <v>100.58896984178318</v>
      </c>
      <c r="E11" s="172">
        <v>105.75438828257325</v>
      </c>
      <c r="F11" s="172">
        <v>104.22616715104247</v>
      </c>
      <c r="G11" s="172">
        <v>104.22616715104247</v>
      </c>
      <c r="H11" s="172">
        <v>107.28260941410402</v>
      </c>
      <c r="I11" s="172">
        <v>107.28260941410402</v>
      </c>
      <c r="J11" s="172">
        <f t="shared" si="0"/>
        <v>107.88347423867448</v>
      </c>
      <c r="K11" s="172">
        <v>107.30933979259267</v>
      </c>
      <c r="L11" s="172">
        <v>107.48342103050371</v>
      </c>
      <c r="M11" s="172">
        <v>107.71004413822919</v>
      </c>
      <c r="N11" s="172">
        <v>109.03109199337233</v>
      </c>
      <c r="O11" s="155" t="s">
        <v>342</v>
      </c>
      <c r="AA11" s="158"/>
      <c r="AB11" s="158"/>
      <c r="AC11" s="158"/>
      <c r="AD11" s="158"/>
      <c r="AE11" s="158"/>
      <c r="AF11" s="158"/>
      <c r="AG11" s="158"/>
      <c r="AH11" s="158"/>
      <c r="AI11" s="158"/>
    </row>
    <row r="12" spans="1:35">
      <c r="A12" s="23" t="s">
        <v>47</v>
      </c>
      <c r="B12" s="172">
        <v>110.26157849497949</v>
      </c>
      <c r="C12" s="172">
        <v>115.54709273705704</v>
      </c>
      <c r="D12" s="172">
        <v>129.47376976611565</v>
      </c>
      <c r="E12" s="172">
        <v>134.77654554492941</v>
      </c>
      <c r="F12" s="172">
        <v>134.23640307299175</v>
      </c>
      <c r="G12" s="172">
        <v>134.95659303557528</v>
      </c>
      <c r="H12" s="172">
        <v>134.95659303557528</v>
      </c>
      <c r="I12" s="172">
        <v>134.95659303557528</v>
      </c>
      <c r="J12" s="172">
        <f t="shared" si="0"/>
        <v>135.71279249628796</v>
      </c>
      <c r="K12" s="172">
        <v>135.71279249628796</v>
      </c>
      <c r="L12" s="172">
        <v>135.71279249628796</v>
      </c>
      <c r="M12" s="172">
        <v>135.71279249628796</v>
      </c>
      <c r="N12" s="172">
        <v>135.71279249628796</v>
      </c>
      <c r="O12" s="155" t="s">
        <v>343</v>
      </c>
      <c r="AA12" s="158"/>
      <c r="AB12" s="158"/>
      <c r="AC12" s="158"/>
      <c r="AD12" s="158"/>
      <c r="AE12" s="158"/>
      <c r="AF12" s="158"/>
      <c r="AG12" s="158"/>
      <c r="AH12" s="158"/>
      <c r="AI12" s="158"/>
    </row>
    <row r="13" spans="1:35">
      <c r="A13" s="23" t="s">
        <v>48</v>
      </c>
      <c r="B13" s="172">
        <v>99.244473323696027</v>
      </c>
      <c r="C13" s="172">
        <v>96.207691352365032</v>
      </c>
      <c r="D13" s="172">
        <v>85.894958044372999</v>
      </c>
      <c r="E13" s="172">
        <v>82.261571085364253</v>
      </c>
      <c r="F13" s="172">
        <v>78.320568101321982</v>
      </c>
      <c r="G13" s="172">
        <v>82.913299457257494</v>
      </c>
      <c r="H13" s="172">
        <v>82.580476678588994</v>
      </c>
      <c r="I13" s="172">
        <v>85.23194010428854</v>
      </c>
      <c r="J13" s="172">
        <f t="shared" si="0"/>
        <v>87.439718694470258</v>
      </c>
      <c r="K13" s="172">
        <v>86.818843896504404</v>
      </c>
      <c r="L13" s="172">
        <v>88.423985540855995</v>
      </c>
      <c r="M13" s="172">
        <v>88.248293733195709</v>
      </c>
      <c r="N13" s="172">
        <v>86.267751607324968</v>
      </c>
      <c r="O13" s="155" t="s">
        <v>344</v>
      </c>
      <c r="AA13" s="158"/>
      <c r="AB13" s="158"/>
      <c r="AC13" s="158"/>
      <c r="AD13" s="158"/>
      <c r="AE13" s="158"/>
      <c r="AF13" s="158"/>
      <c r="AG13" s="158"/>
      <c r="AH13" s="158"/>
      <c r="AI13" s="158"/>
    </row>
    <row r="14" spans="1:35">
      <c r="A14" s="23" t="s">
        <v>49</v>
      </c>
      <c r="B14" s="172">
        <v>98.803428627065458</v>
      </c>
      <c r="C14" s="172">
        <v>94.108174643840044</v>
      </c>
      <c r="D14" s="172">
        <v>86.468269385598305</v>
      </c>
      <c r="E14" s="172">
        <v>89.182234220995156</v>
      </c>
      <c r="F14" s="172">
        <v>89.135954921265125</v>
      </c>
      <c r="G14" s="172">
        <v>89.135954921265125</v>
      </c>
      <c r="H14" s="172">
        <v>89.228513520725173</v>
      </c>
      <c r="I14" s="172">
        <v>89.228513520725173</v>
      </c>
      <c r="J14" s="172">
        <f t="shared" si="0"/>
        <v>93.93485604213565</v>
      </c>
      <c r="K14" s="172">
        <v>103.27700109455824</v>
      </c>
      <c r="L14" s="172">
        <v>100.70116815870603</v>
      </c>
      <c r="M14" s="172">
        <v>81.625209852147307</v>
      </c>
      <c r="N14" s="172">
        <v>90.136045063131021</v>
      </c>
      <c r="O14" s="155" t="s">
        <v>345</v>
      </c>
      <c r="AA14" s="158"/>
      <c r="AB14" s="158"/>
      <c r="AC14" s="158"/>
      <c r="AD14" s="158"/>
      <c r="AE14" s="158"/>
      <c r="AF14" s="158"/>
      <c r="AG14" s="158"/>
      <c r="AH14" s="158"/>
      <c r="AI14" s="158"/>
    </row>
    <row r="15" spans="1:35">
      <c r="A15" s="34" t="s">
        <v>50</v>
      </c>
      <c r="B15" s="173">
        <v>100</v>
      </c>
      <c r="C15" s="173">
        <v>100</v>
      </c>
      <c r="D15" s="173">
        <v>100</v>
      </c>
      <c r="E15" s="173">
        <v>100</v>
      </c>
      <c r="F15" s="173">
        <v>100</v>
      </c>
      <c r="G15" s="173">
        <v>100</v>
      </c>
      <c r="H15" s="173">
        <v>100</v>
      </c>
      <c r="I15" s="173">
        <v>100</v>
      </c>
      <c r="J15" s="173">
        <f t="shared" si="0"/>
        <v>100</v>
      </c>
      <c r="K15" s="173">
        <v>100</v>
      </c>
      <c r="L15" s="173">
        <v>100</v>
      </c>
      <c r="M15" s="173">
        <v>100</v>
      </c>
      <c r="N15" s="173">
        <v>100</v>
      </c>
      <c r="O15" s="157" t="s">
        <v>346</v>
      </c>
      <c r="AA15" s="158"/>
      <c r="AB15" s="158"/>
      <c r="AC15" s="158"/>
      <c r="AD15" s="158"/>
      <c r="AE15" s="158"/>
      <c r="AF15" s="158"/>
      <c r="AG15" s="158"/>
      <c r="AH15" s="158"/>
      <c r="AI15" s="158"/>
    </row>
    <row r="16" spans="1:35">
      <c r="A16" s="18" t="s">
        <v>108</v>
      </c>
      <c r="B16" s="17"/>
      <c r="C16" s="17"/>
      <c r="D16" s="17"/>
      <c r="E16" s="17"/>
      <c r="F16" s="17"/>
      <c r="G16" s="17"/>
      <c r="H16" s="17"/>
      <c r="I16" s="17"/>
      <c r="J16" s="17"/>
      <c r="O16" s="18" t="s">
        <v>308</v>
      </c>
    </row>
    <row r="17" spans="1:15">
      <c r="A17" s="341" t="s">
        <v>781</v>
      </c>
      <c r="O17" s="199" t="s">
        <v>780</v>
      </c>
    </row>
    <row r="18" spans="1:15">
      <c r="O18" s="158"/>
    </row>
    <row r="19" spans="1:15">
      <c r="O19" s="158"/>
    </row>
    <row r="20" spans="1:15">
      <c r="O20" s="158"/>
    </row>
    <row r="21" spans="1:15">
      <c r="O21" s="158"/>
    </row>
    <row r="22" spans="1:15">
      <c r="O22" s="158"/>
    </row>
    <row r="23" spans="1:15">
      <c r="O23" s="158"/>
    </row>
    <row r="24" spans="1:15">
      <c r="O24" s="158"/>
    </row>
    <row r="25" spans="1:15">
      <c r="O25" s="158"/>
    </row>
    <row r="26" spans="1:15">
      <c r="O26" s="158"/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"/>
  <sheetViews>
    <sheetView rightToLeft="1" view="pageBreakPreview" zoomScaleNormal="100" zoomScaleSheetLayoutView="100" workbookViewId="0">
      <selection activeCell="M3" sqref="M3"/>
    </sheetView>
  </sheetViews>
  <sheetFormatPr defaultColWidth="8.85546875" defaultRowHeight="15"/>
  <cols>
    <col min="1" max="1" width="32.85546875" style="88" customWidth="1"/>
    <col min="2" max="14" width="8.85546875" style="88"/>
    <col min="15" max="15" width="33" style="88" customWidth="1"/>
    <col min="16" max="20" width="8.85546875" style="88" hidden="1" customWidth="1"/>
    <col min="21" max="21" width="1.7109375" style="88" hidden="1" customWidth="1"/>
    <col min="22" max="22" width="3.42578125" style="88" hidden="1" customWidth="1"/>
    <col min="23" max="16384" width="8.85546875" style="88"/>
  </cols>
  <sheetData>
    <row r="1" spans="1:49">
      <c r="A1" s="402" t="s">
        <v>399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31"/>
      <c r="Q1" s="31"/>
    </row>
    <row r="2" spans="1:49" ht="15.75">
      <c r="A2" s="413" t="s">
        <v>400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31"/>
      <c r="Q2" s="31"/>
    </row>
    <row r="3" spans="1:49">
      <c r="A3" s="16"/>
      <c r="B3" s="14"/>
      <c r="C3" s="14"/>
      <c r="D3" s="14"/>
      <c r="E3" s="14"/>
      <c r="F3" s="14"/>
      <c r="G3" s="14"/>
      <c r="H3" s="14"/>
      <c r="I3" s="14"/>
      <c r="J3" s="14"/>
      <c r="M3" s="11" t="s">
        <v>75</v>
      </c>
      <c r="N3" s="11"/>
    </row>
    <row r="4" spans="1:49">
      <c r="A4" s="407" t="s">
        <v>7</v>
      </c>
      <c r="B4" s="408">
        <v>2014</v>
      </c>
      <c r="C4" s="408">
        <v>2015</v>
      </c>
      <c r="D4" s="408">
        <v>2016</v>
      </c>
      <c r="E4" s="408">
        <v>2017</v>
      </c>
      <c r="F4" s="408">
        <v>2017</v>
      </c>
      <c r="G4" s="408"/>
      <c r="H4" s="408"/>
      <c r="I4" s="408"/>
      <c r="J4" s="408">
        <v>2018</v>
      </c>
      <c r="K4" s="408">
        <v>2018</v>
      </c>
      <c r="L4" s="408"/>
      <c r="M4" s="408"/>
      <c r="N4" s="408"/>
      <c r="O4" s="406" t="s">
        <v>237</v>
      </c>
    </row>
    <row r="5" spans="1:49" ht="25.5">
      <c r="A5" s="407"/>
      <c r="B5" s="408"/>
      <c r="C5" s="408"/>
      <c r="D5" s="408"/>
      <c r="E5" s="408"/>
      <c r="F5" s="192" t="s">
        <v>404</v>
      </c>
      <c r="G5" s="192" t="s">
        <v>405</v>
      </c>
      <c r="H5" s="192" t="s">
        <v>406</v>
      </c>
      <c r="I5" s="192" t="s">
        <v>407</v>
      </c>
      <c r="J5" s="409"/>
      <c r="K5" s="192" t="s">
        <v>404</v>
      </c>
      <c r="L5" s="192" t="s">
        <v>405</v>
      </c>
      <c r="M5" s="192" t="s">
        <v>406</v>
      </c>
      <c r="N5" s="192" t="s">
        <v>407</v>
      </c>
      <c r="O5" s="406" t="s">
        <v>237</v>
      </c>
    </row>
    <row r="6" spans="1:49">
      <c r="A6" s="23" t="s">
        <v>11</v>
      </c>
      <c r="B6" s="172">
        <v>2.1905964619388407</v>
      </c>
      <c r="C6" s="172">
        <v>0.28654133909938362</v>
      </c>
      <c r="D6" s="172">
        <v>-1.5157280815397545</v>
      </c>
      <c r="E6" s="172">
        <v>-0.85253400994517392</v>
      </c>
      <c r="F6" s="172">
        <v>-1.9730454025105928</v>
      </c>
      <c r="G6" s="172">
        <v>-0.66302635194844584</v>
      </c>
      <c r="H6" s="172">
        <v>0.74580827016774265</v>
      </c>
      <c r="I6" s="172">
        <v>-1.5198725554894139</v>
      </c>
      <c r="J6" s="172">
        <f>AVERAGE(K6:N6)</f>
        <v>1.6944848600318245</v>
      </c>
      <c r="K6" s="172">
        <v>0.30696283902540245</v>
      </c>
      <c r="L6" s="172">
        <v>0.20721728744447887</v>
      </c>
      <c r="M6" s="172">
        <v>2.841538715143372</v>
      </c>
      <c r="N6" s="172">
        <v>3.4222205985140448</v>
      </c>
      <c r="O6" s="155" t="s">
        <v>347</v>
      </c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</row>
    <row r="7" spans="1:49">
      <c r="A7" s="23" t="s">
        <v>12</v>
      </c>
      <c r="B7" s="172">
        <v>8.844498824006962</v>
      </c>
      <c r="C7" s="172">
        <v>-0.95569248444315358</v>
      </c>
      <c r="D7" s="172">
        <v>-3.3314470597996277</v>
      </c>
      <c r="E7" s="172">
        <v>4.155886979303367</v>
      </c>
      <c r="F7" s="172">
        <v>-4.8403110562226033</v>
      </c>
      <c r="G7" s="172">
        <v>2.1592896479532726</v>
      </c>
      <c r="H7" s="172">
        <v>7.7366700736484262</v>
      </c>
      <c r="I7" s="172">
        <v>11.56789925183439</v>
      </c>
      <c r="J7" s="172">
        <f t="shared" ref="J7:J34" si="0">AVERAGE(K7:N7)</f>
        <v>4.0280091612864695</v>
      </c>
      <c r="K7" s="172">
        <v>12.443928186506881</v>
      </c>
      <c r="L7" s="172">
        <v>1.236490365400968</v>
      </c>
      <c r="M7" s="172">
        <v>1.4738592954600733</v>
      </c>
      <c r="N7" s="172">
        <v>0.95775879777795581</v>
      </c>
      <c r="O7" s="155" t="s">
        <v>348</v>
      </c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</row>
    <row r="8" spans="1:49">
      <c r="A8" s="23" t="s">
        <v>13</v>
      </c>
      <c r="B8" s="172">
        <v>2.5263967471920761E-2</v>
      </c>
      <c r="C8" s="172">
        <v>8.6876568086653672E-2</v>
      </c>
      <c r="D8" s="172">
        <v>-0.67642656124753842</v>
      </c>
      <c r="E8" s="172">
        <v>-1.9427674035653222</v>
      </c>
      <c r="F8" s="172">
        <v>-6.4067686903072456</v>
      </c>
      <c r="G8" s="172">
        <v>-2.4272110756330676</v>
      </c>
      <c r="H8" s="172">
        <v>0.91122304237327967</v>
      </c>
      <c r="I8" s="172">
        <v>0.15168710930571194</v>
      </c>
      <c r="J8" s="172">
        <f t="shared" si="0"/>
        <v>-0.30994311159999199</v>
      </c>
      <c r="K8" s="172">
        <v>7.5502578648055874E-2</v>
      </c>
      <c r="L8" s="172">
        <v>-0.97172554641699094</v>
      </c>
      <c r="M8" s="172">
        <v>-1.345024520551533</v>
      </c>
      <c r="N8" s="172">
        <v>1.0014750419205001</v>
      </c>
      <c r="O8" s="155" t="s">
        <v>349</v>
      </c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</row>
    <row r="9" spans="1:49">
      <c r="A9" s="23" t="s">
        <v>14</v>
      </c>
      <c r="B9" s="172">
        <v>-4.5883338411304813</v>
      </c>
      <c r="C9" s="172">
        <v>-15.722863305846104</v>
      </c>
      <c r="D9" s="172">
        <v>0.70455954763510797</v>
      </c>
      <c r="E9" s="172">
        <v>11.692633815458459</v>
      </c>
      <c r="F9" s="172">
        <v>14.786750802642416</v>
      </c>
      <c r="G9" s="172">
        <v>-7.6959351310259052</v>
      </c>
      <c r="H9" s="172">
        <v>25.498010250238138</v>
      </c>
      <c r="I9" s="172">
        <v>14.18170933997915</v>
      </c>
      <c r="J9" s="172">
        <f t="shared" si="0"/>
        <v>7.5369044470101585</v>
      </c>
      <c r="K9" s="172">
        <v>14.535000918345872</v>
      </c>
      <c r="L9" s="172">
        <v>13.21209037827613</v>
      </c>
      <c r="M9" s="172">
        <v>1.0766733835411202</v>
      </c>
      <c r="N9" s="172">
        <v>1.3238531078775111</v>
      </c>
      <c r="O9" s="155" t="s">
        <v>350</v>
      </c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</row>
    <row r="10" spans="1:49">
      <c r="A10" s="23" t="s">
        <v>15</v>
      </c>
      <c r="B10" s="172">
        <v>4.4140372488836457</v>
      </c>
      <c r="C10" s="172">
        <v>1.2027092288585011</v>
      </c>
      <c r="D10" s="172">
        <v>-3.7852982667283732</v>
      </c>
      <c r="E10" s="172">
        <v>-1.0195878936939604</v>
      </c>
      <c r="F10" s="172">
        <v>-9.4490819513319764</v>
      </c>
      <c r="G10" s="172">
        <v>-6.9675957775023534</v>
      </c>
      <c r="H10" s="172">
        <v>1.4984868095435928</v>
      </c>
      <c r="I10" s="172">
        <v>10.839839344514928</v>
      </c>
      <c r="J10" s="172">
        <f t="shared" si="0"/>
        <v>8.9721395402376842</v>
      </c>
      <c r="K10" s="172">
        <v>11.236814659256396</v>
      </c>
      <c r="L10" s="172">
        <v>12.312552419598902</v>
      </c>
      <c r="M10" s="172">
        <v>10.39235868095038</v>
      </c>
      <c r="N10" s="172">
        <v>1.9468324011450591</v>
      </c>
      <c r="O10" s="155" t="s">
        <v>351</v>
      </c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</row>
    <row r="11" spans="1:49" ht="15" customHeight="1">
      <c r="A11" s="23" t="s">
        <v>16</v>
      </c>
      <c r="B11" s="172">
        <v>-0.30858390308848033</v>
      </c>
      <c r="C11" s="172">
        <v>-0.42170977364140116</v>
      </c>
      <c r="D11" s="172">
        <v>8.1940936741825414</v>
      </c>
      <c r="E11" s="172">
        <v>9.1759332688180724</v>
      </c>
      <c r="F11" s="172">
        <v>4.6064962499882967</v>
      </c>
      <c r="G11" s="172">
        <v>11.722333852822686</v>
      </c>
      <c r="H11" s="172">
        <v>11.722901747294245</v>
      </c>
      <c r="I11" s="172">
        <v>8.6520012251670693</v>
      </c>
      <c r="J11" s="172">
        <f t="shared" si="0"/>
        <v>1.8082888713665319</v>
      </c>
      <c r="K11" s="172">
        <v>8.6520012251670693</v>
      </c>
      <c r="L11" s="172">
        <v>0</v>
      </c>
      <c r="M11" s="172">
        <v>0</v>
      </c>
      <c r="N11" s="172">
        <v>-1.4188457397009415</v>
      </c>
      <c r="O11" s="155" t="s">
        <v>352</v>
      </c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</row>
    <row r="12" spans="1:49">
      <c r="A12" s="23" t="s">
        <v>17</v>
      </c>
      <c r="B12" s="172">
        <v>0</v>
      </c>
      <c r="C12" s="172">
        <v>0.9849209238535942</v>
      </c>
      <c r="D12" s="172">
        <v>-0.9804619854064569</v>
      </c>
      <c r="E12" s="172">
        <v>-4.0465150527632359</v>
      </c>
      <c r="F12" s="172">
        <v>-3.2095716768944271</v>
      </c>
      <c r="G12" s="172">
        <v>-6.6649382235925003</v>
      </c>
      <c r="H12" s="172">
        <v>-6.7170175090847835</v>
      </c>
      <c r="I12" s="172">
        <v>0.4054671985187781</v>
      </c>
      <c r="J12" s="172">
        <f t="shared" si="0"/>
        <v>6.8610252685793789</v>
      </c>
      <c r="K12" s="172">
        <v>6.9985517566639288</v>
      </c>
      <c r="L12" s="172">
        <v>12.785092982492486</v>
      </c>
      <c r="M12" s="172">
        <v>8.8000487149139701</v>
      </c>
      <c r="N12" s="172">
        <v>-1.1395923797528695</v>
      </c>
      <c r="O12" s="155" t="s">
        <v>353</v>
      </c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</row>
    <row r="13" spans="1:49">
      <c r="A13" s="23" t="s">
        <v>18</v>
      </c>
      <c r="B13" s="172">
        <v>0.35786943575847491</v>
      </c>
      <c r="C13" s="172">
        <v>-17</v>
      </c>
      <c r="D13" s="172">
        <v>-14.491471998874644</v>
      </c>
      <c r="E13" s="172">
        <v>-4.730678807177358</v>
      </c>
      <c r="F13" s="172">
        <v>-5.8262013183505417</v>
      </c>
      <c r="G13" s="172">
        <v>-7.7076501033026261</v>
      </c>
      <c r="H13" s="172">
        <v>-1.1492234672212334</v>
      </c>
      <c r="I13" s="172">
        <v>-4.2396403398350486</v>
      </c>
      <c r="J13" s="172">
        <f t="shared" si="0"/>
        <v>10.994074643593713</v>
      </c>
      <c r="K13" s="172">
        <v>8.5863436145060774</v>
      </c>
      <c r="L13" s="172">
        <v>10.332485282786081</v>
      </c>
      <c r="M13" s="172">
        <v>11.15413886042451</v>
      </c>
      <c r="N13" s="172">
        <v>13.903330816658183</v>
      </c>
      <c r="O13" s="155" t="s">
        <v>354</v>
      </c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</row>
    <row r="14" spans="1:49">
      <c r="A14" s="23" t="s">
        <v>19</v>
      </c>
      <c r="B14" s="172" t="s">
        <v>20</v>
      </c>
      <c r="C14" s="172" t="s">
        <v>20</v>
      </c>
      <c r="D14" s="172" t="s">
        <v>20</v>
      </c>
      <c r="E14" s="172" t="s">
        <v>20</v>
      </c>
      <c r="F14" s="172"/>
      <c r="G14" s="172"/>
      <c r="H14" s="172"/>
      <c r="I14" s="172"/>
      <c r="J14" s="172"/>
      <c r="K14" s="172"/>
      <c r="L14" s="172"/>
      <c r="M14" s="172"/>
      <c r="N14" s="172"/>
      <c r="O14" s="155" t="s">
        <v>355</v>
      </c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</row>
    <row r="15" spans="1:49">
      <c r="A15" s="23" t="s">
        <v>21</v>
      </c>
      <c r="B15" s="172">
        <v>5.3266741133318112</v>
      </c>
      <c r="C15" s="172">
        <v>-1.0920711314936071</v>
      </c>
      <c r="D15" s="172">
        <v>-0.37962896867256291</v>
      </c>
      <c r="E15" s="172">
        <v>-7.5968071685612655</v>
      </c>
      <c r="F15" s="172">
        <v>0.50433521307317619</v>
      </c>
      <c r="G15" s="172">
        <v>-6.1561433465451358</v>
      </c>
      <c r="H15" s="172">
        <v>-12.792633014646142</v>
      </c>
      <c r="I15" s="172">
        <v>-11.942787526126949</v>
      </c>
      <c r="J15" s="172">
        <f t="shared" si="0"/>
        <v>5.1010284760919831</v>
      </c>
      <c r="K15" s="172">
        <v>-2.7486140458533868</v>
      </c>
      <c r="L15" s="172">
        <v>3.9519969975973623</v>
      </c>
      <c r="M15" s="172">
        <v>12.281374596138875</v>
      </c>
      <c r="N15" s="172">
        <v>6.919356356485082</v>
      </c>
      <c r="O15" s="155" t="s">
        <v>356</v>
      </c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</row>
    <row r="16" spans="1:49">
      <c r="A16" s="23" t="s">
        <v>22</v>
      </c>
      <c r="B16" s="172">
        <v>-1.1054910868048669</v>
      </c>
      <c r="C16" s="172">
        <v>5.9013581702706475</v>
      </c>
      <c r="D16" s="172">
        <v>2.2241279507405594</v>
      </c>
      <c r="E16" s="172">
        <v>0.88499382627854806</v>
      </c>
      <c r="F16" s="172">
        <v>-3.108666123301731</v>
      </c>
      <c r="G16" s="172">
        <v>0.19013539666462975</v>
      </c>
      <c r="H16" s="172">
        <v>3.0657276773184492</v>
      </c>
      <c r="I16" s="172">
        <v>3.3927783544328349</v>
      </c>
      <c r="J16" s="172">
        <f t="shared" si="0"/>
        <v>3.6911011499497164</v>
      </c>
      <c r="K16" s="172">
        <v>3.6608641652852896</v>
      </c>
      <c r="L16" s="172">
        <v>2.7483829070830552</v>
      </c>
      <c r="M16" s="172">
        <v>1.4866812199341837</v>
      </c>
      <c r="N16" s="172">
        <v>6.8684763074963371</v>
      </c>
      <c r="O16" s="155" t="s">
        <v>357</v>
      </c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</row>
    <row r="17" spans="1:49">
      <c r="A17" s="23" t="s">
        <v>23</v>
      </c>
      <c r="B17" s="172" t="s">
        <v>20</v>
      </c>
      <c r="C17" s="172" t="s">
        <v>20</v>
      </c>
      <c r="D17" s="172" t="s">
        <v>20</v>
      </c>
      <c r="E17" s="172" t="s">
        <v>20</v>
      </c>
      <c r="F17" s="172"/>
      <c r="G17" s="172"/>
      <c r="H17" s="172"/>
      <c r="I17" s="172"/>
      <c r="J17" s="172"/>
      <c r="K17" s="172"/>
      <c r="L17" s="172"/>
      <c r="M17" s="172"/>
      <c r="N17" s="172"/>
      <c r="O17" s="155" t="s">
        <v>358</v>
      </c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</row>
    <row r="18" spans="1:49">
      <c r="A18" s="23" t="s">
        <v>24</v>
      </c>
      <c r="B18" s="172">
        <v>8.6610871074711326E-2</v>
      </c>
      <c r="C18" s="172">
        <v>1.0122109240644499</v>
      </c>
      <c r="D18" s="172">
        <v>3.3812297769142057</v>
      </c>
      <c r="E18" s="172">
        <v>1.6526458623356675</v>
      </c>
      <c r="F18" s="172">
        <v>0</v>
      </c>
      <c r="G18" s="172">
        <v>0</v>
      </c>
      <c r="H18" s="172">
        <v>0</v>
      </c>
      <c r="I18" s="172">
        <v>6.6105834493426698</v>
      </c>
      <c r="J18" s="172">
        <f t="shared" si="0"/>
        <v>3.751766761820619</v>
      </c>
      <c r="K18" s="172">
        <v>2.6732169900905092</v>
      </c>
      <c r="L18" s="172">
        <v>6.3085688469686403</v>
      </c>
      <c r="M18" s="172">
        <v>6.3085688469686403</v>
      </c>
      <c r="N18" s="172">
        <v>-0.28328763674531388</v>
      </c>
      <c r="O18" s="155" t="s">
        <v>359</v>
      </c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</row>
    <row r="19" spans="1:49">
      <c r="A19" s="23" t="s">
        <v>25</v>
      </c>
      <c r="B19" s="172">
        <v>-2.4573747293628565</v>
      </c>
      <c r="C19" s="172">
        <v>-1.243854461874065</v>
      </c>
      <c r="D19" s="172">
        <v>-0.2469272309370325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2">
        <f t="shared" si="0"/>
        <v>-0.11402642440020827</v>
      </c>
      <c r="K19" s="172">
        <v>0</v>
      </c>
      <c r="L19" s="172">
        <v>0</v>
      </c>
      <c r="M19" s="172">
        <v>0</v>
      </c>
      <c r="N19" s="172">
        <v>-0.45610569760083308</v>
      </c>
      <c r="O19" s="155" t="s">
        <v>360</v>
      </c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</row>
    <row r="20" spans="1:49">
      <c r="A20" s="23" t="s">
        <v>26</v>
      </c>
      <c r="B20" s="172">
        <v>-2.37403582129798</v>
      </c>
      <c r="C20" s="172">
        <v>-0.4675680418406003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f t="shared" si="0"/>
        <v>-9.6014134479922575E-3</v>
      </c>
      <c r="K20" s="172">
        <v>0</v>
      </c>
      <c r="L20" s="172">
        <v>0</v>
      </c>
      <c r="M20" s="172">
        <v>0</v>
      </c>
      <c r="N20" s="172">
        <v>-3.840565379196903E-2</v>
      </c>
      <c r="O20" s="155" t="s">
        <v>361</v>
      </c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</row>
    <row r="21" spans="1:49">
      <c r="A21" s="23" t="s">
        <v>27</v>
      </c>
      <c r="B21" s="172">
        <v>-0.5887291525596865</v>
      </c>
      <c r="C21" s="172">
        <v>6.5208884868702048</v>
      </c>
      <c r="D21" s="172">
        <v>6.287553569241374</v>
      </c>
      <c r="E21" s="172">
        <v>1.133284847369693</v>
      </c>
      <c r="F21" s="172">
        <v>4.2669928164762609</v>
      </c>
      <c r="G21" s="172">
        <v>-0.15546100135081531</v>
      </c>
      <c r="H21" s="172">
        <v>0.42160757435330254</v>
      </c>
      <c r="I21" s="172">
        <v>0</v>
      </c>
      <c r="J21" s="172">
        <f t="shared" si="0"/>
        <v>0.26298947100617553</v>
      </c>
      <c r="K21" s="172">
        <v>0</v>
      </c>
      <c r="L21" s="172">
        <v>1.0519578840247021</v>
      </c>
      <c r="M21" s="172">
        <v>0</v>
      </c>
      <c r="N21" s="172">
        <v>0</v>
      </c>
      <c r="O21" s="155" t="s">
        <v>362</v>
      </c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</row>
    <row r="22" spans="1:49">
      <c r="A22" s="23" t="s">
        <v>28</v>
      </c>
      <c r="B22" s="172">
        <v>-4.35651814447235</v>
      </c>
      <c r="C22" s="172">
        <v>-1.0751887658170758</v>
      </c>
      <c r="D22" s="172">
        <v>-7.1304938498691053</v>
      </c>
      <c r="E22" s="172">
        <v>-3.6599651999719831</v>
      </c>
      <c r="F22" s="172">
        <v>-7.2527153064385885</v>
      </c>
      <c r="G22" s="172">
        <v>-0.37908521259559791</v>
      </c>
      <c r="H22" s="172">
        <v>-8.4768410342781948</v>
      </c>
      <c r="I22" s="172">
        <v>1.4687807534244541</v>
      </c>
      <c r="J22" s="172">
        <f t="shared" si="0"/>
        <v>-0.99942679628830078</v>
      </c>
      <c r="K22" s="172">
        <v>-0.15059282557277243</v>
      </c>
      <c r="L22" s="172">
        <v>-5.899977871935107</v>
      </c>
      <c r="M22" s="172">
        <v>0.17903581252099343</v>
      </c>
      <c r="N22" s="172">
        <v>1.8738276998336829</v>
      </c>
      <c r="O22" s="155" t="s">
        <v>363</v>
      </c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</row>
    <row r="23" spans="1:49">
      <c r="A23" s="23" t="s">
        <v>29</v>
      </c>
      <c r="B23" s="172">
        <v>0.11622770558642397</v>
      </c>
      <c r="C23" s="172">
        <v>-0.38762836590905536</v>
      </c>
      <c r="D23" s="172">
        <v>2.3427897443282326</v>
      </c>
      <c r="E23" s="172">
        <v>-4.3546134270692356</v>
      </c>
      <c r="F23" s="172">
        <v>-5.7752149795591237</v>
      </c>
      <c r="G23" s="172">
        <v>-4.4139182493746603</v>
      </c>
      <c r="H23" s="172">
        <v>-2.1868117833259078</v>
      </c>
      <c r="I23" s="172">
        <v>-5.0425086960172507</v>
      </c>
      <c r="J23" s="172">
        <f t="shared" si="0"/>
        <v>2.683917512832231</v>
      </c>
      <c r="K23" s="172">
        <v>4.7120225596321887</v>
      </c>
      <c r="L23" s="172">
        <v>2.9243569147616881</v>
      </c>
      <c r="M23" s="172">
        <v>1.0039707687506052</v>
      </c>
      <c r="N23" s="172">
        <v>2.095319808184442</v>
      </c>
      <c r="O23" s="155" t="s">
        <v>364</v>
      </c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</row>
    <row r="24" spans="1:49">
      <c r="A24" s="23" t="s">
        <v>30</v>
      </c>
      <c r="B24" s="172" t="s">
        <v>20</v>
      </c>
      <c r="C24" s="172" t="s">
        <v>20</v>
      </c>
      <c r="D24" s="172" t="s">
        <v>20</v>
      </c>
      <c r="E24" s="172" t="s">
        <v>20</v>
      </c>
      <c r="F24" s="172"/>
      <c r="G24" s="172"/>
      <c r="H24" s="172"/>
      <c r="I24" s="172"/>
      <c r="J24" s="172"/>
      <c r="K24" s="172"/>
      <c r="L24" s="172"/>
      <c r="M24" s="172"/>
      <c r="N24" s="172"/>
      <c r="O24" s="155" t="s">
        <v>365</v>
      </c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</row>
    <row r="25" spans="1:49">
      <c r="A25" s="23" t="s">
        <v>31</v>
      </c>
      <c r="B25" s="172">
        <v>-1.7317720875298075</v>
      </c>
      <c r="C25" s="172">
        <v>-6.5361407943769034</v>
      </c>
      <c r="D25" s="172">
        <v>0.39280806326447387</v>
      </c>
      <c r="E25" s="172">
        <v>-5.6495834305999182</v>
      </c>
      <c r="F25" s="172">
        <v>-0.94553393226081539</v>
      </c>
      <c r="G25" s="172">
        <v>-7.8347024239426588</v>
      </c>
      <c r="H25" s="172">
        <v>-8.1737645780204105</v>
      </c>
      <c r="I25" s="172">
        <v>-5.6443327881757597</v>
      </c>
      <c r="J25" s="172">
        <f t="shared" si="0"/>
        <v>6.142465635310284</v>
      </c>
      <c r="K25" s="172">
        <v>3.4032748339918584</v>
      </c>
      <c r="L25" s="172">
        <v>8.2962877514733293</v>
      </c>
      <c r="M25" s="172">
        <v>9.3007472286172685</v>
      </c>
      <c r="N25" s="172">
        <v>3.5695527271586798</v>
      </c>
      <c r="O25" s="155" t="s">
        <v>366</v>
      </c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</row>
    <row r="26" spans="1:49">
      <c r="A26" s="23" t="s">
        <v>32</v>
      </c>
      <c r="B26" s="172">
        <v>-2.9459723301177618</v>
      </c>
      <c r="C26" s="172">
        <v>-6.0717198932934284</v>
      </c>
      <c r="D26" s="172">
        <v>-8.0524767759909075</v>
      </c>
      <c r="E26" s="172">
        <v>1.1926380190600316</v>
      </c>
      <c r="F26" s="172">
        <v>-0.8857067824707201</v>
      </c>
      <c r="G26" s="172">
        <v>-3.3122361559747162</v>
      </c>
      <c r="H26" s="172">
        <v>2.1567990172907088</v>
      </c>
      <c r="I26" s="172">
        <v>6.8116959973948639</v>
      </c>
      <c r="J26" s="172">
        <f t="shared" si="0"/>
        <v>2.3643385837304507</v>
      </c>
      <c r="K26" s="172">
        <v>4.5262362114183219</v>
      </c>
      <c r="L26" s="172">
        <v>4.3548779011740635</v>
      </c>
      <c r="M26" s="172">
        <v>-1.6125327691557203</v>
      </c>
      <c r="N26" s="172">
        <v>2.1887729914851377</v>
      </c>
      <c r="O26" s="155" t="s">
        <v>367</v>
      </c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</row>
    <row r="27" spans="1:49">
      <c r="A27" s="23" t="s">
        <v>33</v>
      </c>
      <c r="B27" s="172" t="s">
        <v>20</v>
      </c>
      <c r="C27" s="172" t="s">
        <v>20</v>
      </c>
      <c r="D27" s="172" t="s">
        <v>20</v>
      </c>
      <c r="E27" s="172" t="s">
        <v>20</v>
      </c>
      <c r="F27" s="172"/>
      <c r="G27" s="172"/>
      <c r="H27" s="172"/>
      <c r="I27" s="172"/>
      <c r="J27" s="172"/>
      <c r="K27" s="172"/>
      <c r="L27" s="172"/>
      <c r="M27" s="172"/>
      <c r="N27" s="172"/>
      <c r="O27" s="155" t="s">
        <v>368</v>
      </c>
      <c r="AH27" s="158"/>
      <c r="AI27" s="158"/>
      <c r="AJ27" s="158"/>
      <c r="AK27" s="158"/>
      <c r="AL27" s="158"/>
      <c r="AM27" s="158"/>
      <c r="AN27" s="158"/>
      <c r="AO27" s="158"/>
      <c r="AP27" s="158"/>
    </row>
    <row r="28" spans="1:49">
      <c r="A28" s="23" t="s">
        <v>34</v>
      </c>
      <c r="B28" s="172">
        <v>-3.9648557820715005</v>
      </c>
      <c r="C28" s="172">
        <v>-2.6904257217748104</v>
      </c>
      <c r="D28" s="172">
        <v>3.2375630355475393</v>
      </c>
      <c r="E28" s="172">
        <v>-8.8320126689472048E-2</v>
      </c>
      <c r="F28" s="172">
        <v>-3.4141546766944231</v>
      </c>
      <c r="G28" s="172">
        <v>-4.5499302721745494</v>
      </c>
      <c r="H28" s="172">
        <v>-0.27061250960520056</v>
      </c>
      <c r="I28" s="172">
        <v>7.881416951716318</v>
      </c>
      <c r="J28" s="172">
        <f t="shared" si="0"/>
        <v>10.433947222444758</v>
      </c>
      <c r="K28" s="172">
        <v>15.95159346966328</v>
      </c>
      <c r="L28" s="172">
        <v>14.944092174113948</v>
      </c>
      <c r="M28" s="172">
        <v>14.393706426044872</v>
      </c>
      <c r="N28" s="172">
        <v>-3.5536031800430692</v>
      </c>
      <c r="O28" s="155" t="s">
        <v>369</v>
      </c>
      <c r="AH28" s="158"/>
      <c r="AI28" s="158"/>
      <c r="AJ28" s="158"/>
      <c r="AK28" s="158"/>
      <c r="AL28" s="158"/>
      <c r="AM28" s="158"/>
      <c r="AN28" s="158"/>
      <c r="AO28" s="158"/>
      <c r="AP28" s="158"/>
    </row>
    <row r="29" spans="1:49">
      <c r="A29" s="23" t="s">
        <v>35</v>
      </c>
      <c r="B29" s="172">
        <v>-2.1281943423534728</v>
      </c>
      <c r="C29" s="172">
        <v>-1.8246937577049629</v>
      </c>
      <c r="D29" s="172">
        <v>0.75618065433746529</v>
      </c>
      <c r="E29" s="172">
        <v>-1.3333014331767064</v>
      </c>
      <c r="F29" s="172">
        <v>-3.7449522749226247</v>
      </c>
      <c r="G29" s="172">
        <v>-4.634005221705678</v>
      </c>
      <c r="H29" s="172">
        <v>-1.2091996622261121</v>
      </c>
      <c r="I29" s="172">
        <v>4.2549514261475991</v>
      </c>
      <c r="J29" s="172">
        <f t="shared" si="0"/>
        <v>16.779828783527496</v>
      </c>
      <c r="K29" s="172">
        <v>20.496343004182435</v>
      </c>
      <c r="L29" s="172">
        <v>24.065841964936794</v>
      </c>
      <c r="M29" s="172">
        <v>22.160727629095405</v>
      </c>
      <c r="N29" s="172">
        <v>0.3964025358953478</v>
      </c>
      <c r="O29" s="155" t="s">
        <v>370</v>
      </c>
      <c r="AH29" s="158"/>
      <c r="AI29" s="158"/>
      <c r="AJ29" s="158"/>
      <c r="AK29" s="158"/>
      <c r="AL29" s="158"/>
      <c r="AM29" s="158"/>
      <c r="AN29" s="158"/>
      <c r="AO29" s="158"/>
      <c r="AP29" s="158"/>
    </row>
    <row r="30" spans="1:49">
      <c r="A30" s="23" t="s">
        <v>36</v>
      </c>
      <c r="B30" s="172">
        <v>-6.8711129171834662</v>
      </c>
      <c r="C30" s="172">
        <v>-8.755557576395061</v>
      </c>
      <c r="D30" s="172">
        <v>-0.37248526195790888</v>
      </c>
      <c r="E30" s="172">
        <v>0.55290619838165611</v>
      </c>
      <c r="F30" s="172">
        <v>-0.4871456172658668</v>
      </c>
      <c r="G30" s="172">
        <v>-1.9808186942725712</v>
      </c>
      <c r="H30" s="172">
        <v>0.67760775504982007</v>
      </c>
      <c r="I30" s="172">
        <v>4.0019813500152424</v>
      </c>
      <c r="J30" s="172">
        <f t="shared" si="0"/>
        <v>4.4900874300624452</v>
      </c>
      <c r="K30" s="172">
        <v>8.6199599599139987</v>
      </c>
      <c r="L30" s="172">
        <v>6.8009965333351659</v>
      </c>
      <c r="M30" s="172">
        <v>5.1038181662274411</v>
      </c>
      <c r="N30" s="172">
        <v>-2.564424939226825</v>
      </c>
      <c r="O30" s="155" t="s">
        <v>371</v>
      </c>
      <c r="AH30" s="158"/>
      <c r="AI30" s="158"/>
      <c r="AJ30" s="158"/>
      <c r="AK30" s="158"/>
      <c r="AL30" s="158"/>
      <c r="AM30" s="158"/>
      <c r="AN30" s="158"/>
      <c r="AO30" s="158"/>
      <c r="AP30" s="158"/>
    </row>
    <row r="31" spans="1:49">
      <c r="A31" s="23" t="s">
        <v>37</v>
      </c>
      <c r="B31" s="172">
        <v>-3.5503356853421089</v>
      </c>
      <c r="C31" s="172">
        <v>-11.265141997068646</v>
      </c>
      <c r="D31" s="172">
        <v>-5.1717982997586818</v>
      </c>
      <c r="E31" s="172">
        <v>13.239943568820536</v>
      </c>
      <c r="F31" s="172">
        <v>12.454916397483814</v>
      </c>
      <c r="G31" s="172">
        <v>9.9278985281538752</v>
      </c>
      <c r="H31" s="172">
        <v>15.957233551144839</v>
      </c>
      <c r="I31" s="172">
        <v>14.619725798499573</v>
      </c>
      <c r="J31" s="172">
        <f t="shared" si="0"/>
        <v>4.4078519949893646</v>
      </c>
      <c r="K31" s="172">
        <v>10.822011039156493</v>
      </c>
      <c r="L31" s="172">
        <v>10.519327376791907</v>
      </c>
      <c r="M31" s="172">
        <v>2.0607456856718045</v>
      </c>
      <c r="N31" s="172">
        <v>-5.7706761216627456</v>
      </c>
      <c r="O31" s="155" t="s">
        <v>372</v>
      </c>
      <c r="AH31" s="158"/>
      <c r="AI31" s="158"/>
      <c r="AJ31" s="158"/>
      <c r="AK31" s="158"/>
      <c r="AL31" s="158"/>
      <c r="AM31" s="158"/>
      <c r="AN31" s="158"/>
      <c r="AO31" s="158"/>
      <c r="AP31" s="158"/>
    </row>
    <row r="32" spans="1:49">
      <c r="A32" s="23" t="s">
        <v>38</v>
      </c>
      <c r="B32" s="172">
        <v>-1.6838685551531956</v>
      </c>
      <c r="C32" s="172">
        <v>-0.47175721702697682</v>
      </c>
      <c r="D32" s="172">
        <v>-0.34708810770830095</v>
      </c>
      <c r="E32" s="172">
        <v>0.30614962836072007</v>
      </c>
      <c r="F32" s="172">
        <v>-0.31120026699153414</v>
      </c>
      <c r="G32" s="172">
        <v>-0.31120026699153414</v>
      </c>
      <c r="H32" s="172">
        <v>0.21819124538160395</v>
      </c>
      <c r="I32" s="172">
        <v>1.6288078020443066</v>
      </c>
      <c r="J32" s="172">
        <f t="shared" si="0"/>
        <v>7.2339994509634877</v>
      </c>
      <c r="K32" s="172">
        <v>8.6008298173843514</v>
      </c>
      <c r="L32" s="172">
        <v>2.9147013301368929</v>
      </c>
      <c r="M32" s="172">
        <v>3.5442967412642474</v>
      </c>
      <c r="N32" s="172">
        <v>13.876169915068459</v>
      </c>
      <c r="O32" s="155" t="s">
        <v>373</v>
      </c>
      <c r="AH32" s="158"/>
      <c r="AI32" s="158"/>
      <c r="AJ32" s="158"/>
      <c r="AK32" s="158"/>
      <c r="AL32" s="158"/>
      <c r="AM32" s="158"/>
      <c r="AN32" s="158"/>
      <c r="AO32" s="158"/>
      <c r="AP32" s="158"/>
    </row>
    <row r="33" spans="1:42">
      <c r="A33" s="23" t="s">
        <v>39</v>
      </c>
      <c r="B33" s="172">
        <v>-5.2539632097842714</v>
      </c>
      <c r="C33" s="172">
        <v>2.6948993996334742</v>
      </c>
      <c r="D33" s="172">
        <v>-8.0749502153907091</v>
      </c>
      <c r="E33" s="172">
        <v>-2.022715638097683</v>
      </c>
      <c r="F33" s="172">
        <v>0.23919601756617226</v>
      </c>
      <c r="G33" s="172">
        <v>0.44712672306815193</v>
      </c>
      <c r="H33" s="172">
        <v>-2.8988069048581053</v>
      </c>
      <c r="I33" s="172">
        <v>-5.8783783881669223</v>
      </c>
      <c r="J33" s="172">
        <f t="shared" si="0"/>
        <v>9.6750712592731105</v>
      </c>
      <c r="K33" s="172">
        <v>8.8747688758739258</v>
      </c>
      <c r="L33" s="172">
        <v>10.416593864681303</v>
      </c>
      <c r="M33" s="172">
        <v>13.54839008038968</v>
      </c>
      <c r="N33" s="172">
        <v>5.8605322161475328</v>
      </c>
      <c r="O33" s="155" t="s">
        <v>374</v>
      </c>
      <c r="AH33" s="158"/>
      <c r="AI33" s="158"/>
      <c r="AJ33" s="158"/>
      <c r="AK33" s="158"/>
      <c r="AL33" s="158"/>
      <c r="AM33" s="158"/>
      <c r="AN33" s="158"/>
      <c r="AO33" s="158"/>
      <c r="AP33" s="158"/>
    </row>
    <row r="34" spans="1:42">
      <c r="A34" s="34" t="s">
        <v>40</v>
      </c>
      <c r="B34" s="161">
        <v>-1.2789769243681803E-13</v>
      </c>
      <c r="C34" s="173">
        <v>-7.977304964539047</v>
      </c>
      <c r="D34" s="173">
        <v>-21.050980981881938</v>
      </c>
      <c r="E34" s="173">
        <v>20.010891775131771</v>
      </c>
      <c r="F34" s="173">
        <v>36.922670051835382</v>
      </c>
      <c r="G34" s="173">
        <v>18.489877589453869</v>
      </c>
      <c r="H34" s="173">
        <v>7.5189036816943826</v>
      </c>
      <c r="I34" s="173">
        <v>17.112115777543451</v>
      </c>
      <c r="J34" s="173">
        <f t="shared" si="0"/>
        <v>30.25838249274457</v>
      </c>
      <c r="K34" s="173">
        <v>21.633374162158489</v>
      </c>
      <c r="L34" s="173">
        <v>31.885913534323919</v>
      </c>
      <c r="M34" s="173">
        <v>38.819611470860337</v>
      </c>
      <c r="N34" s="173">
        <v>28.694630803635533</v>
      </c>
      <c r="O34" s="157" t="s">
        <v>375</v>
      </c>
      <c r="AH34" s="158"/>
      <c r="AI34" s="158"/>
      <c r="AJ34" s="158"/>
      <c r="AK34" s="158"/>
      <c r="AL34" s="158"/>
      <c r="AM34" s="158"/>
      <c r="AN34" s="158"/>
      <c r="AO34" s="158"/>
      <c r="AP34" s="158"/>
    </row>
    <row r="35" spans="1:42">
      <c r="A35" s="18" t="s">
        <v>108</v>
      </c>
      <c r="B35" s="17"/>
      <c r="C35" s="17"/>
      <c r="D35" s="17"/>
      <c r="F35" s="17"/>
      <c r="G35" s="17"/>
      <c r="H35" s="17"/>
      <c r="I35" s="17"/>
      <c r="J35" s="17"/>
      <c r="O35" s="18" t="s">
        <v>308</v>
      </c>
    </row>
    <row r="36" spans="1:42">
      <c r="A36" s="15" t="s">
        <v>80</v>
      </c>
      <c r="B36" s="17"/>
      <c r="C36" s="17"/>
      <c r="D36" s="17"/>
      <c r="E36" s="17"/>
      <c r="F36" s="17"/>
      <c r="G36" s="17"/>
      <c r="H36" s="17"/>
      <c r="I36" s="17"/>
      <c r="J36" s="17"/>
      <c r="K36" s="42"/>
      <c r="L36" s="42"/>
      <c r="M36" s="42"/>
      <c r="N36" s="42"/>
      <c r="O36" s="165" t="s">
        <v>376</v>
      </c>
    </row>
  </sheetData>
  <mergeCells count="11">
    <mergeCell ref="O4:O5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view="pageBreakPreview" zoomScaleNormal="100" zoomScaleSheetLayoutView="100" workbookViewId="0">
      <selection activeCell="N3" sqref="N3"/>
    </sheetView>
  </sheetViews>
  <sheetFormatPr defaultColWidth="8.85546875" defaultRowHeight="15"/>
  <cols>
    <col min="1" max="1" width="30.7109375" style="88" customWidth="1"/>
    <col min="2" max="2" width="8.42578125" style="88" bestFit="1" customWidth="1"/>
    <col min="3" max="3" width="8.42578125" style="88" customWidth="1"/>
    <col min="4" max="4" width="5.42578125" style="88" hidden="1" customWidth="1"/>
    <col min="5" max="5" width="0" style="88" hidden="1" customWidth="1"/>
    <col min="6" max="15" width="8.85546875" style="88"/>
    <col min="16" max="16" width="30.7109375" style="88" customWidth="1"/>
    <col min="17" max="16384" width="8.85546875" style="88"/>
  </cols>
  <sheetData>
    <row r="1" spans="1:19" ht="15" customHeight="1">
      <c r="A1" s="414" t="s">
        <v>377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89"/>
    </row>
    <row r="2" spans="1:19" ht="15" customHeight="1">
      <c r="A2" s="414" t="s">
        <v>401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89"/>
    </row>
    <row r="3" spans="1:19">
      <c r="A3" s="1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N3" s="11" t="s">
        <v>75</v>
      </c>
      <c r="O3" s="11"/>
      <c r="P3" s="11"/>
    </row>
    <row r="4" spans="1:19">
      <c r="A4" s="415" t="s">
        <v>213</v>
      </c>
      <c r="B4" s="80" t="s">
        <v>212</v>
      </c>
      <c r="C4" s="408">
        <v>2016</v>
      </c>
      <c r="D4" s="85"/>
      <c r="E4" s="86"/>
      <c r="F4" s="416">
        <v>2017</v>
      </c>
      <c r="G4" s="408">
        <v>2017</v>
      </c>
      <c r="H4" s="408"/>
      <c r="I4" s="408"/>
      <c r="J4" s="408"/>
      <c r="K4" s="408">
        <v>2018</v>
      </c>
      <c r="L4" s="408">
        <v>2018</v>
      </c>
      <c r="M4" s="408"/>
      <c r="N4" s="408"/>
      <c r="O4" s="408"/>
      <c r="P4" s="417" t="s">
        <v>378</v>
      </c>
    </row>
    <row r="5" spans="1:19" ht="25.5">
      <c r="A5" s="415"/>
      <c r="B5" s="80" t="s">
        <v>211</v>
      </c>
      <c r="C5" s="408" t="s">
        <v>6</v>
      </c>
      <c r="D5" s="338" t="s">
        <v>8</v>
      </c>
      <c r="E5" s="86"/>
      <c r="F5" s="416"/>
      <c r="G5" s="192" t="s">
        <v>404</v>
      </c>
      <c r="H5" s="192" t="s">
        <v>405</v>
      </c>
      <c r="I5" s="192" t="s">
        <v>406</v>
      </c>
      <c r="J5" s="192" t="s">
        <v>407</v>
      </c>
      <c r="K5" s="409"/>
      <c r="L5" s="192" t="s">
        <v>404</v>
      </c>
      <c r="M5" s="192" t="s">
        <v>405</v>
      </c>
      <c r="N5" s="192" t="s">
        <v>406</v>
      </c>
      <c r="O5" s="192" t="s">
        <v>407</v>
      </c>
      <c r="P5" s="417"/>
    </row>
    <row r="6" spans="1:19">
      <c r="A6" s="9" t="s">
        <v>210</v>
      </c>
      <c r="B6" s="9">
        <v>100</v>
      </c>
      <c r="C6" s="166">
        <v>106.35583376570681</v>
      </c>
      <c r="D6" s="166"/>
      <c r="E6" s="166"/>
      <c r="F6" s="166">
        <v>108.05149690298224</v>
      </c>
      <c r="G6" s="166">
        <v>107.94320527386405</v>
      </c>
      <c r="H6" s="166">
        <v>108.03267608188787</v>
      </c>
      <c r="I6" s="166">
        <v>107.62891602310833</v>
      </c>
      <c r="J6" s="166">
        <v>108.60119023306868</v>
      </c>
      <c r="K6" s="166">
        <f>AVERAGE(L6:O6)</f>
        <v>111.61199813850355</v>
      </c>
      <c r="L6" s="166">
        <v>112.17196243840613</v>
      </c>
      <c r="M6" s="166">
        <v>111.58473941950352</v>
      </c>
      <c r="N6" s="166">
        <v>111.92397573196013</v>
      </c>
      <c r="O6" s="166">
        <v>110.7673149641444</v>
      </c>
      <c r="P6" s="149" t="s">
        <v>379</v>
      </c>
      <c r="Q6" s="158"/>
      <c r="R6" s="158"/>
    </row>
    <row r="7" spans="1:19">
      <c r="A7" s="23" t="s">
        <v>209</v>
      </c>
      <c r="B7" s="159">
        <v>12.343477595037493</v>
      </c>
      <c r="C7" s="159">
        <v>101.76012890874263</v>
      </c>
      <c r="D7" s="160"/>
      <c r="E7" s="159"/>
      <c r="F7" s="159">
        <v>103.0652683228252</v>
      </c>
      <c r="G7" s="159">
        <v>101.93857281876849</v>
      </c>
      <c r="H7" s="159">
        <v>102.17467897313543</v>
      </c>
      <c r="I7" s="159">
        <v>103.526449887806</v>
      </c>
      <c r="J7" s="200">
        <v>104.37709488978328</v>
      </c>
      <c r="K7" s="159">
        <f t="shared" ref="K7:K17" si="0">AVERAGE(L7:O7)</f>
        <v>105.61975533759033</v>
      </c>
      <c r="L7" s="160">
        <v>107.30458460634945</v>
      </c>
      <c r="M7" s="159">
        <v>104.04816218629678</v>
      </c>
      <c r="N7" s="159">
        <v>105.69382303861867</v>
      </c>
      <c r="O7" s="159">
        <v>105.43245151909645</v>
      </c>
      <c r="P7" s="155" t="s">
        <v>380</v>
      </c>
      <c r="R7" s="158"/>
      <c r="S7" s="158"/>
    </row>
    <row r="8" spans="1:19">
      <c r="A8" s="23" t="s">
        <v>208</v>
      </c>
      <c r="B8" s="159">
        <v>0.1980906615977123</v>
      </c>
      <c r="C8" s="159">
        <v>103.98875177067406</v>
      </c>
      <c r="D8" s="160"/>
      <c r="E8" s="159"/>
      <c r="F8" s="159">
        <v>130.7204022228961</v>
      </c>
      <c r="G8" s="159">
        <v>106.07277055901517</v>
      </c>
      <c r="H8" s="159">
        <v>106.8165599742304</v>
      </c>
      <c r="I8" s="159">
        <v>107.2136650777975</v>
      </c>
      <c r="J8" s="159">
        <v>202.77861328054132</v>
      </c>
      <c r="K8" s="159">
        <f t="shared" si="0"/>
        <v>216.15959828805711</v>
      </c>
      <c r="L8" s="160">
        <v>212.65670428231041</v>
      </c>
      <c r="M8" s="159">
        <v>214.15066000163827</v>
      </c>
      <c r="N8" s="159">
        <v>217.55343638629526</v>
      </c>
      <c r="O8" s="159">
        <v>220.27759248198444</v>
      </c>
      <c r="P8" s="155" t="s">
        <v>381</v>
      </c>
      <c r="R8" s="158"/>
      <c r="S8" s="158"/>
    </row>
    <row r="9" spans="1:19">
      <c r="A9" s="23" t="s">
        <v>207</v>
      </c>
      <c r="B9" s="159">
        <v>5.3843348325351252</v>
      </c>
      <c r="C9" s="159">
        <v>101.11092093468314</v>
      </c>
      <c r="D9" s="160"/>
      <c r="E9" s="159"/>
      <c r="F9" s="159">
        <v>100.02900858716123</v>
      </c>
      <c r="G9" s="159">
        <v>100.50098456432998</v>
      </c>
      <c r="H9" s="159">
        <v>100.8908517975688</v>
      </c>
      <c r="I9" s="159">
        <v>96.789594158096236</v>
      </c>
      <c r="J9" s="159">
        <v>101.93460382864991</v>
      </c>
      <c r="K9" s="159">
        <f t="shared" si="0"/>
        <v>120.83059740421859</v>
      </c>
      <c r="L9" s="160">
        <v>110.21609395064364</v>
      </c>
      <c r="M9" s="159">
        <v>119.56090932988782</v>
      </c>
      <c r="N9" s="159">
        <v>124.94684168237723</v>
      </c>
      <c r="O9" s="159">
        <v>128.59854465396572</v>
      </c>
      <c r="P9" s="155" t="s">
        <v>382</v>
      </c>
      <c r="R9" s="158"/>
      <c r="S9" s="158"/>
    </row>
    <row r="10" spans="1:19">
      <c r="A10" s="23" t="s">
        <v>206</v>
      </c>
      <c r="B10" s="159">
        <v>31.179760900632736</v>
      </c>
      <c r="C10" s="159">
        <v>116.448324266022</v>
      </c>
      <c r="D10" s="160"/>
      <c r="E10" s="159"/>
      <c r="F10" s="159">
        <v>118.31919570186348</v>
      </c>
      <c r="G10" s="159">
        <v>119.50908969149383</v>
      </c>
      <c r="H10" s="159">
        <v>119.05728477287448</v>
      </c>
      <c r="I10" s="159">
        <v>118.01692626639607</v>
      </c>
      <c r="J10" s="159">
        <v>116.69348207668952</v>
      </c>
      <c r="K10" s="159">
        <f t="shared" si="0"/>
        <v>114.03393387897317</v>
      </c>
      <c r="L10" s="160">
        <v>115.895846400607</v>
      </c>
      <c r="M10" s="159">
        <v>114.55514450782471</v>
      </c>
      <c r="N10" s="159">
        <v>113.25219431301453</v>
      </c>
      <c r="O10" s="159">
        <v>112.43255029444644</v>
      </c>
      <c r="P10" s="155" t="s">
        <v>383</v>
      </c>
      <c r="R10" s="158"/>
      <c r="S10" s="158"/>
    </row>
    <row r="11" spans="1:19">
      <c r="A11" s="23" t="s">
        <v>205</v>
      </c>
      <c r="B11" s="159">
        <v>7.1656690482959657</v>
      </c>
      <c r="C11" s="159">
        <v>100.98673509403255</v>
      </c>
      <c r="D11" s="160"/>
      <c r="E11" s="159"/>
      <c r="F11" s="159">
        <v>102.08635085948733</v>
      </c>
      <c r="G11" s="159">
        <v>103.05993659309524</v>
      </c>
      <c r="H11" s="159">
        <v>102.04972656924407</v>
      </c>
      <c r="I11" s="159">
        <v>101.22947310253858</v>
      </c>
      <c r="J11" s="159">
        <v>102.00626717307142</v>
      </c>
      <c r="K11" s="159">
        <f t="shared" si="0"/>
        <v>107.42217516826294</v>
      </c>
      <c r="L11" s="160">
        <v>108.1959343387344</v>
      </c>
      <c r="M11" s="159">
        <v>107.20064135599172</v>
      </c>
      <c r="N11" s="159">
        <v>107.54589189216425</v>
      </c>
      <c r="O11" s="159">
        <v>106.74623308616141</v>
      </c>
      <c r="P11" s="155" t="s">
        <v>384</v>
      </c>
      <c r="R11" s="158"/>
      <c r="S11" s="158"/>
    </row>
    <row r="12" spans="1:19">
      <c r="A12" s="23" t="s">
        <v>204</v>
      </c>
      <c r="B12" s="159">
        <v>1.6299537437981508</v>
      </c>
      <c r="C12" s="159">
        <v>104.10274969206391</v>
      </c>
      <c r="D12" s="160"/>
      <c r="E12" s="159"/>
      <c r="F12" s="159">
        <v>111.29636646229402</v>
      </c>
      <c r="G12" s="159">
        <v>111.47590685139757</v>
      </c>
      <c r="H12" s="159">
        <v>111.23651966592621</v>
      </c>
      <c r="I12" s="159">
        <v>111.23651966592621</v>
      </c>
      <c r="J12" s="159">
        <v>111.23651966592621</v>
      </c>
      <c r="K12" s="159">
        <f t="shared" si="0"/>
        <v>111.22943707782443</v>
      </c>
      <c r="L12" s="160">
        <v>111.23651966592621</v>
      </c>
      <c r="M12" s="159">
        <v>111.23651966592621</v>
      </c>
      <c r="N12" s="159">
        <v>111.22235448972266</v>
      </c>
      <c r="O12" s="159">
        <v>111.22235448972266</v>
      </c>
      <c r="P12" s="155" t="s">
        <v>385</v>
      </c>
      <c r="R12" s="158"/>
      <c r="S12" s="158"/>
    </row>
    <row r="13" spans="1:19">
      <c r="A13" s="23" t="s">
        <v>203</v>
      </c>
      <c r="B13" s="159">
        <v>14.726138172355526</v>
      </c>
      <c r="C13" s="159">
        <v>98.98324963628518</v>
      </c>
      <c r="D13" s="160"/>
      <c r="E13" s="159"/>
      <c r="F13" s="159">
        <v>103.2628245578486</v>
      </c>
      <c r="G13" s="159">
        <v>102.18704347075753</v>
      </c>
      <c r="H13" s="159">
        <v>103.32556231127087</v>
      </c>
      <c r="I13" s="159">
        <v>102.37877021899487</v>
      </c>
      <c r="J13" s="159">
        <v>105.15992223037115</v>
      </c>
      <c r="K13" s="159">
        <f t="shared" si="0"/>
        <v>111.90128523786741</v>
      </c>
      <c r="L13" s="160">
        <v>112.42659404004064</v>
      </c>
      <c r="M13" s="159">
        <v>112.30785784000342</v>
      </c>
      <c r="N13" s="159">
        <v>114.48999858398872</v>
      </c>
      <c r="O13" s="159">
        <v>108.38069048743689</v>
      </c>
      <c r="P13" s="155" t="s">
        <v>386</v>
      </c>
      <c r="R13" s="158"/>
      <c r="S13" s="158"/>
    </row>
    <row r="14" spans="1:19">
      <c r="A14" s="23" t="s">
        <v>202</v>
      </c>
      <c r="B14" s="159">
        <v>4.9682024368211843</v>
      </c>
      <c r="C14" s="159">
        <v>95.863984874744901</v>
      </c>
      <c r="D14" s="160"/>
      <c r="E14" s="159"/>
      <c r="F14" s="159">
        <v>94.543923235267513</v>
      </c>
      <c r="G14" s="159">
        <v>96.339785653037282</v>
      </c>
      <c r="H14" s="159">
        <v>94.026973299094934</v>
      </c>
      <c r="I14" s="159">
        <v>93.982184312401372</v>
      </c>
      <c r="J14" s="159">
        <v>93.826749676536465</v>
      </c>
      <c r="K14" s="159">
        <f t="shared" si="0"/>
        <v>97.02355463584891</v>
      </c>
      <c r="L14" s="160">
        <v>97.012601196699904</v>
      </c>
      <c r="M14" s="159">
        <v>97.012601196699904</v>
      </c>
      <c r="N14" s="159">
        <v>97.108724580578453</v>
      </c>
      <c r="O14" s="159">
        <v>96.960291569417393</v>
      </c>
      <c r="P14" s="155" t="s">
        <v>387</v>
      </c>
      <c r="R14" s="158"/>
      <c r="S14" s="158"/>
    </row>
    <row r="15" spans="1:19">
      <c r="A15" s="23" t="s">
        <v>201</v>
      </c>
      <c r="B15" s="159">
        <v>4.7614084207490581</v>
      </c>
      <c r="C15" s="159">
        <v>100.26682012297601</v>
      </c>
      <c r="D15" s="160"/>
      <c r="E15" s="159"/>
      <c r="F15" s="159">
        <v>94.695973085468836</v>
      </c>
      <c r="G15" s="159">
        <v>92.834739243428089</v>
      </c>
      <c r="H15" s="159">
        <v>94.372272583226689</v>
      </c>
      <c r="I15" s="159">
        <v>95.193457969617199</v>
      </c>
      <c r="J15" s="159">
        <v>96.383422545603324</v>
      </c>
      <c r="K15" s="159">
        <f t="shared" si="0"/>
        <v>106.52886017275934</v>
      </c>
      <c r="L15" s="160">
        <v>105.77514390930617</v>
      </c>
      <c r="M15" s="159">
        <v>107.40742159421306</v>
      </c>
      <c r="N15" s="159">
        <v>107.83984082911707</v>
      </c>
      <c r="O15" s="159">
        <v>105.09303435840104</v>
      </c>
      <c r="P15" s="155" t="s">
        <v>388</v>
      </c>
      <c r="R15" s="158"/>
      <c r="S15" s="158"/>
    </row>
    <row r="16" spans="1:19">
      <c r="A16" s="23" t="s">
        <v>200</v>
      </c>
      <c r="B16" s="159">
        <v>6.855643781189011</v>
      </c>
      <c r="C16" s="159">
        <v>108.24429728752114</v>
      </c>
      <c r="D16" s="160"/>
      <c r="E16" s="159"/>
      <c r="F16" s="159">
        <v>109.27479151815724</v>
      </c>
      <c r="G16" s="159">
        <v>108.43514930889269</v>
      </c>
      <c r="H16" s="159">
        <v>108.43514930889269</v>
      </c>
      <c r="I16" s="159">
        <v>108.43514930889269</v>
      </c>
      <c r="J16" s="159">
        <v>111.79371814595076</v>
      </c>
      <c r="K16" s="159">
        <f t="shared" si="0"/>
        <v>114.41777641405248</v>
      </c>
      <c r="L16" s="160">
        <v>113.91365365917653</v>
      </c>
      <c r="M16" s="159">
        <v>113.91365365917653</v>
      </c>
      <c r="N16" s="159">
        <v>114.48444968170919</v>
      </c>
      <c r="O16" s="159">
        <v>115.3593486561477</v>
      </c>
      <c r="P16" s="155" t="s">
        <v>389</v>
      </c>
      <c r="R16" s="158"/>
      <c r="S16" s="158"/>
    </row>
    <row r="17" spans="1:19">
      <c r="A17" s="23" t="s">
        <v>199</v>
      </c>
      <c r="B17" s="159">
        <v>3.8251627072551604</v>
      </c>
      <c r="C17" s="159">
        <v>106.91944410772705</v>
      </c>
      <c r="D17" s="160"/>
      <c r="E17" s="159"/>
      <c r="F17" s="159">
        <v>105.21150334835856</v>
      </c>
      <c r="G17" s="159">
        <v>104.49402669376285</v>
      </c>
      <c r="H17" s="159">
        <v>105.252474297628</v>
      </c>
      <c r="I17" s="159">
        <v>104.73323912554544</v>
      </c>
      <c r="J17" s="159">
        <v>106.36627327649796</v>
      </c>
      <c r="K17" s="159">
        <f t="shared" si="0"/>
        <v>111.62225940442747</v>
      </c>
      <c r="L17" s="160">
        <v>114.76685736992663</v>
      </c>
      <c r="M17" s="159">
        <v>109.85002483409345</v>
      </c>
      <c r="N17" s="159">
        <v>110.05572664815507</v>
      </c>
      <c r="O17" s="159">
        <v>111.81642876553474</v>
      </c>
      <c r="P17" s="155" t="s">
        <v>390</v>
      </c>
      <c r="R17" s="158"/>
      <c r="S17" s="158"/>
    </row>
    <row r="18" spans="1:19">
      <c r="A18" s="34" t="s">
        <v>198</v>
      </c>
      <c r="B18" s="161">
        <v>6.9621576997328578</v>
      </c>
      <c r="C18" s="161">
        <v>104.55832752659849</v>
      </c>
      <c r="D18" s="161"/>
      <c r="E18" s="162"/>
      <c r="F18" s="162">
        <v>111.21322262787068</v>
      </c>
      <c r="G18" s="162">
        <v>108.99819884858464</v>
      </c>
      <c r="H18" s="162">
        <v>110.43524054689561</v>
      </c>
      <c r="I18" s="162">
        <v>112.66147394068186</v>
      </c>
      <c r="J18" s="163">
        <v>112.75797717532066</v>
      </c>
      <c r="K18" s="162">
        <f>AVERAGE(L18:O18)</f>
        <v>116.19344246940807</v>
      </c>
      <c r="L18" s="164">
        <v>118.60225924756206</v>
      </c>
      <c r="M18" s="202">
        <v>117.53659761634383</v>
      </c>
      <c r="N18" s="202">
        <v>115.05755822248823</v>
      </c>
      <c r="O18" s="202">
        <v>113.57735479123819</v>
      </c>
      <c r="P18" s="157" t="s">
        <v>391</v>
      </c>
      <c r="R18" s="158"/>
      <c r="S18" s="158"/>
    </row>
    <row r="19" spans="1:19">
      <c r="A19" s="18" t="s">
        <v>108</v>
      </c>
      <c r="B19" s="41"/>
      <c r="C19" s="41"/>
      <c r="P19" s="167" t="s">
        <v>308</v>
      </c>
    </row>
  </sheetData>
  <mergeCells count="9">
    <mergeCell ref="A1:P1"/>
    <mergeCell ref="A2:P2"/>
    <mergeCell ref="A4:A5"/>
    <mergeCell ref="C4:C5"/>
    <mergeCell ref="F4:F5"/>
    <mergeCell ref="G4:J4"/>
    <mergeCell ref="K4:K5"/>
    <mergeCell ref="L4:O4"/>
    <mergeCell ref="P4:P5"/>
  </mergeCells>
  <hyperlinks>
    <hyperlink ref="N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rightToLeft="1" view="pageBreakPreview" zoomScaleNormal="100" zoomScaleSheetLayoutView="100" workbookViewId="0">
      <selection activeCell="M3" sqref="M3"/>
    </sheetView>
  </sheetViews>
  <sheetFormatPr defaultColWidth="9" defaultRowHeight="15"/>
  <cols>
    <col min="1" max="1" width="30.42578125" style="88" customWidth="1"/>
    <col min="2" max="10" width="9" style="88"/>
    <col min="11" max="11" width="9.5703125" style="88" bestFit="1" customWidth="1"/>
    <col min="12" max="12" width="9" style="88"/>
    <col min="13" max="14" width="8.28515625" style="88" customWidth="1"/>
    <col min="15" max="15" width="35" style="88" bestFit="1" customWidth="1"/>
    <col min="16" max="16384" width="9" style="88"/>
  </cols>
  <sheetData>
    <row r="1" spans="1:17">
      <c r="A1" s="411" t="s">
        <v>520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7">
      <c r="A2" s="411" t="s">
        <v>521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7">
      <c r="A3" s="233"/>
      <c r="B3" s="233"/>
      <c r="C3" s="233"/>
      <c r="D3" s="233"/>
      <c r="E3" s="233"/>
      <c r="F3" s="233"/>
      <c r="G3" s="233"/>
      <c r="H3" s="233"/>
      <c r="K3" s="11"/>
      <c r="M3" s="11" t="s">
        <v>75</v>
      </c>
    </row>
    <row r="4" spans="1:17">
      <c r="A4" s="420" t="s">
        <v>7</v>
      </c>
      <c r="B4" s="420">
        <v>2014</v>
      </c>
      <c r="C4" s="420">
        <v>2015</v>
      </c>
      <c r="D4" s="420">
        <v>2016</v>
      </c>
      <c r="E4" s="421">
        <v>2017</v>
      </c>
      <c r="F4" s="422">
        <v>2017</v>
      </c>
      <c r="G4" s="422"/>
      <c r="H4" s="422"/>
      <c r="I4" s="422"/>
      <c r="J4" s="420">
        <v>2018</v>
      </c>
      <c r="K4" s="420">
        <v>2018</v>
      </c>
      <c r="L4" s="420"/>
      <c r="M4" s="420"/>
      <c r="N4" s="420"/>
      <c r="O4" s="418" t="s">
        <v>522</v>
      </c>
    </row>
    <row r="5" spans="1:17" ht="25.5">
      <c r="A5" s="420"/>
      <c r="B5" s="420"/>
      <c r="C5" s="420"/>
      <c r="D5" s="420"/>
      <c r="E5" s="421"/>
      <c r="F5" s="240" t="s">
        <v>404</v>
      </c>
      <c r="G5" s="240" t="s">
        <v>405</v>
      </c>
      <c r="H5" s="240" t="s">
        <v>406</v>
      </c>
      <c r="I5" s="240" t="s">
        <v>407</v>
      </c>
      <c r="J5" s="421"/>
      <c r="K5" s="240" t="s">
        <v>404</v>
      </c>
      <c r="L5" s="240" t="s">
        <v>405</v>
      </c>
      <c r="M5" s="240" t="s">
        <v>406</v>
      </c>
      <c r="N5" s="240" t="s">
        <v>407</v>
      </c>
      <c r="O5" s="418"/>
    </row>
    <row r="6" spans="1:17">
      <c r="A6" s="234" t="s">
        <v>523</v>
      </c>
      <c r="B6" s="235">
        <v>9934</v>
      </c>
      <c r="C6" s="235">
        <v>9228</v>
      </c>
      <c r="D6" s="235">
        <v>8963</v>
      </c>
      <c r="E6" s="235">
        <f>F6+G6+H6+I6</f>
        <v>9417</v>
      </c>
      <c r="F6" s="235">
        <v>2332</v>
      </c>
      <c r="G6" s="235">
        <v>2205</v>
      </c>
      <c r="H6" s="235">
        <v>2344</v>
      </c>
      <c r="I6" s="235">
        <v>2536</v>
      </c>
      <c r="J6" s="235">
        <f>SUM(K6:N6)</f>
        <v>11249</v>
      </c>
      <c r="K6" s="235">
        <v>2935</v>
      </c>
      <c r="L6" s="235">
        <v>2678</v>
      </c>
      <c r="M6" s="235">
        <v>2412</v>
      </c>
      <c r="N6" s="235">
        <v>3224</v>
      </c>
      <c r="O6" s="236" t="s">
        <v>524</v>
      </c>
      <c r="P6" s="235"/>
      <c r="Q6" s="12"/>
    </row>
    <row r="7" spans="1:17">
      <c r="A7" s="234" t="s">
        <v>525</v>
      </c>
      <c r="B7" s="235">
        <v>73055</v>
      </c>
      <c r="C7" s="235">
        <v>75392</v>
      </c>
      <c r="D7" s="235">
        <v>77709</v>
      </c>
      <c r="E7" s="235">
        <f t="shared" ref="E7:E8" si="0">F7+G7+H7+I7</f>
        <v>82325</v>
      </c>
      <c r="F7" s="235">
        <v>21008</v>
      </c>
      <c r="G7" s="235">
        <v>21571</v>
      </c>
      <c r="H7" s="235">
        <v>19125</v>
      </c>
      <c r="I7" s="235">
        <v>20621</v>
      </c>
      <c r="J7" s="235">
        <f t="shared" ref="J7:J8" si="1">SUM(K7:N7)</f>
        <v>79224</v>
      </c>
      <c r="K7" s="235">
        <v>19880</v>
      </c>
      <c r="L7" s="235">
        <v>20804</v>
      </c>
      <c r="M7" s="235">
        <v>18302</v>
      </c>
      <c r="N7" s="235">
        <v>20238</v>
      </c>
      <c r="O7" s="236" t="s">
        <v>526</v>
      </c>
      <c r="P7" s="235"/>
      <c r="Q7" s="12"/>
    </row>
    <row r="8" spans="1:17">
      <c r="A8" s="326" t="s">
        <v>527</v>
      </c>
      <c r="B8" s="235">
        <v>1820</v>
      </c>
      <c r="C8" s="235">
        <v>7313</v>
      </c>
      <c r="D8" s="235">
        <v>2114</v>
      </c>
      <c r="E8" s="235">
        <f t="shared" si="0"/>
        <v>2596</v>
      </c>
      <c r="F8" s="235">
        <v>641</v>
      </c>
      <c r="G8" s="235">
        <v>619</v>
      </c>
      <c r="H8" s="235">
        <v>657</v>
      </c>
      <c r="I8" s="235">
        <v>679</v>
      </c>
      <c r="J8" s="235">
        <f t="shared" si="1"/>
        <v>3867</v>
      </c>
      <c r="K8" s="235">
        <v>909</v>
      </c>
      <c r="L8" s="235">
        <v>999</v>
      </c>
      <c r="M8" s="235">
        <v>850</v>
      </c>
      <c r="N8" s="235">
        <v>1109</v>
      </c>
      <c r="O8" s="326" t="s">
        <v>528</v>
      </c>
      <c r="P8" s="237"/>
      <c r="Q8" s="12"/>
    </row>
    <row r="9" spans="1:17">
      <c r="A9" s="419" t="s">
        <v>529</v>
      </c>
      <c r="B9" s="419"/>
      <c r="O9" s="238" t="s">
        <v>530</v>
      </c>
      <c r="Q9" s="12"/>
    </row>
    <row r="12" spans="1:17">
      <c r="E12" s="12"/>
    </row>
  </sheetData>
  <mergeCells count="12">
    <mergeCell ref="O4:O5"/>
    <mergeCell ref="A9:B9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0.42578125" style="12" customWidth="1"/>
    <col min="2" max="2" width="8" style="12" customWidth="1"/>
    <col min="3" max="3" width="8.140625" style="12" customWidth="1"/>
    <col min="4" max="4" width="8.5703125" style="12" customWidth="1"/>
    <col min="5" max="5" width="8.7109375" style="12" customWidth="1"/>
    <col min="6" max="6" width="8.28515625" style="12" customWidth="1"/>
    <col min="7" max="7" width="8.42578125" style="12" customWidth="1"/>
    <col min="8" max="8" width="9" style="12" customWidth="1"/>
    <col min="9" max="11" width="8.7109375" style="12" customWidth="1"/>
    <col min="12" max="12" width="7.85546875" style="12" customWidth="1"/>
    <col min="13" max="13" width="7.42578125" style="12" bestFit="1" customWidth="1"/>
    <col min="14" max="14" width="7.42578125" style="12" customWidth="1"/>
    <col min="15" max="15" width="24.85546875" style="12" customWidth="1"/>
    <col min="16" max="16384" width="9.140625" style="12"/>
  </cols>
  <sheetData>
    <row r="1" spans="1:29" s="239" customFormat="1" ht="15" customHeight="1">
      <c r="A1" s="425" t="s">
        <v>531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29">
      <c r="A2" s="425" t="s">
        <v>532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</row>
    <row r="3" spans="1:29">
      <c r="B3" s="88"/>
      <c r="C3" s="88"/>
      <c r="D3" s="88"/>
      <c r="M3" s="11" t="s">
        <v>75</v>
      </c>
      <c r="N3" s="11"/>
    </row>
    <row r="4" spans="1:29">
      <c r="A4" s="426" t="s">
        <v>7</v>
      </c>
      <c r="B4" s="427">
        <v>2014</v>
      </c>
      <c r="C4" s="427">
        <v>2015</v>
      </c>
      <c r="D4" s="427">
        <v>2016</v>
      </c>
      <c r="E4" s="428">
        <v>2017</v>
      </c>
      <c r="F4" s="428">
        <v>2017</v>
      </c>
      <c r="G4" s="428"/>
      <c r="H4" s="428"/>
      <c r="I4" s="428"/>
      <c r="J4" s="427">
        <v>2018</v>
      </c>
      <c r="K4" s="427">
        <v>2018</v>
      </c>
      <c r="L4" s="427"/>
      <c r="M4" s="427"/>
      <c r="N4" s="427"/>
      <c r="O4" s="423" t="s">
        <v>522</v>
      </c>
    </row>
    <row r="5" spans="1:29" ht="25.5">
      <c r="A5" s="426"/>
      <c r="B5" s="427"/>
      <c r="C5" s="427"/>
      <c r="D5" s="427"/>
      <c r="E5" s="428"/>
      <c r="F5" s="240" t="s">
        <v>404</v>
      </c>
      <c r="G5" s="240" t="s">
        <v>405</v>
      </c>
      <c r="H5" s="240" t="s">
        <v>406</v>
      </c>
      <c r="I5" s="240" t="s">
        <v>407</v>
      </c>
      <c r="J5" s="428"/>
      <c r="K5" s="240" t="s">
        <v>404</v>
      </c>
      <c r="L5" s="240" t="s">
        <v>405</v>
      </c>
      <c r="M5" s="240" t="s">
        <v>406</v>
      </c>
      <c r="N5" s="240" t="s">
        <v>407</v>
      </c>
      <c r="O5" s="423"/>
    </row>
    <row r="6" spans="1:29" ht="15" customHeight="1">
      <c r="A6" s="241" t="s">
        <v>180</v>
      </c>
      <c r="B6" s="241"/>
      <c r="C6" s="241"/>
      <c r="D6" s="241"/>
      <c r="O6" s="242" t="s">
        <v>238</v>
      </c>
    </row>
    <row r="7" spans="1:29">
      <c r="A7" s="20" t="s">
        <v>533</v>
      </c>
      <c r="B7" s="243">
        <v>3055</v>
      </c>
      <c r="C7" s="243">
        <v>3134</v>
      </c>
      <c r="D7" s="243">
        <v>3913</v>
      </c>
      <c r="E7" s="243">
        <v>4081</v>
      </c>
      <c r="F7" s="243">
        <v>1367</v>
      </c>
      <c r="G7" s="243">
        <v>957</v>
      </c>
      <c r="H7" s="243">
        <v>1029</v>
      </c>
      <c r="I7" s="243">
        <v>728</v>
      </c>
      <c r="J7" s="243">
        <f>SUM(K7:N7)</f>
        <v>4627</v>
      </c>
      <c r="K7" s="243">
        <v>567</v>
      </c>
      <c r="L7" s="243">
        <v>1110</v>
      </c>
      <c r="M7" s="243">
        <v>1765</v>
      </c>
      <c r="N7" s="243">
        <v>1185</v>
      </c>
      <c r="O7" s="244" t="s">
        <v>534</v>
      </c>
    </row>
    <row r="8" spans="1:29">
      <c r="A8" s="20" t="s">
        <v>535</v>
      </c>
      <c r="B8" s="243">
        <v>230</v>
      </c>
      <c r="C8" s="243">
        <v>105</v>
      </c>
      <c r="D8" s="243">
        <v>128</v>
      </c>
      <c r="E8" s="243">
        <v>133</v>
      </c>
      <c r="F8" s="243">
        <v>48</v>
      </c>
      <c r="G8" s="243">
        <v>23</v>
      </c>
      <c r="H8" s="243">
        <v>33</v>
      </c>
      <c r="I8" s="243">
        <v>29</v>
      </c>
      <c r="J8" s="243">
        <f t="shared" ref="J8:J13" si="0">SUM(K8:N8)</f>
        <v>470</v>
      </c>
      <c r="K8" s="243">
        <v>17</v>
      </c>
      <c r="L8" s="243">
        <v>72</v>
      </c>
      <c r="M8" s="243">
        <v>263</v>
      </c>
      <c r="N8" s="243">
        <v>118</v>
      </c>
      <c r="O8" s="244" t="s">
        <v>536</v>
      </c>
    </row>
    <row r="9" spans="1:29">
      <c r="A9" s="20" t="s">
        <v>537</v>
      </c>
      <c r="B9" s="243">
        <v>233</v>
      </c>
      <c r="C9" s="243">
        <v>451</v>
      </c>
      <c r="D9" s="243">
        <v>414</v>
      </c>
      <c r="E9" s="243">
        <v>393</v>
      </c>
      <c r="F9" s="243">
        <v>112</v>
      </c>
      <c r="G9" s="243">
        <v>100</v>
      </c>
      <c r="H9" s="243">
        <v>113</v>
      </c>
      <c r="I9" s="243">
        <v>68</v>
      </c>
      <c r="J9" s="243">
        <f t="shared" si="0"/>
        <v>383</v>
      </c>
      <c r="K9" s="243">
        <v>49</v>
      </c>
      <c r="L9" s="243">
        <v>86</v>
      </c>
      <c r="M9" s="243">
        <v>132</v>
      </c>
      <c r="N9" s="243">
        <v>116</v>
      </c>
      <c r="O9" s="244" t="s">
        <v>538</v>
      </c>
    </row>
    <row r="10" spans="1:29">
      <c r="A10" s="20" t="s">
        <v>539</v>
      </c>
      <c r="B10" s="243">
        <v>156</v>
      </c>
      <c r="C10" s="243">
        <v>221</v>
      </c>
      <c r="D10" s="243">
        <v>199</v>
      </c>
      <c r="E10" s="243">
        <v>109</v>
      </c>
      <c r="F10" s="243">
        <v>49</v>
      </c>
      <c r="G10" s="243">
        <v>19</v>
      </c>
      <c r="H10" s="243">
        <v>28</v>
      </c>
      <c r="I10" s="243">
        <v>13</v>
      </c>
      <c r="J10" s="243">
        <f t="shared" si="0"/>
        <v>133</v>
      </c>
      <c r="K10" s="243">
        <v>9</v>
      </c>
      <c r="L10" s="243">
        <v>22</v>
      </c>
      <c r="M10" s="243">
        <v>60</v>
      </c>
      <c r="N10" s="243">
        <v>42</v>
      </c>
      <c r="O10" s="244" t="s">
        <v>540</v>
      </c>
    </row>
    <row r="11" spans="1:29">
      <c r="A11" s="20" t="s">
        <v>541</v>
      </c>
      <c r="B11" s="243">
        <v>12</v>
      </c>
      <c r="C11" s="243">
        <v>23</v>
      </c>
      <c r="D11" s="243">
        <v>43</v>
      </c>
      <c r="E11" s="243">
        <v>50</v>
      </c>
      <c r="F11" s="243">
        <v>20</v>
      </c>
      <c r="G11" s="243">
        <v>9</v>
      </c>
      <c r="H11" s="243">
        <v>17</v>
      </c>
      <c r="I11" s="243">
        <v>4</v>
      </c>
      <c r="J11" s="243">
        <f t="shared" si="0"/>
        <v>39</v>
      </c>
      <c r="K11" s="243">
        <v>6</v>
      </c>
      <c r="L11" s="243">
        <v>11</v>
      </c>
      <c r="M11" s="243">
        <v>16</v>
      </c>
      <c r="N11" s="243">
        <v>6</v>
      </c>
      <c r="O11" s="244" t="s">
        <v>542</v>
      </c>
    </row>
    <row r="12" spans="1:29">
      <c r="A12" s="20" t="s">
        <v>543</v>
      </c>
      <c r="B12" s="243">
        <v>91</v>
      </c>
      <c r="C12" s="243">
        <v>186</v>
      </c>
      <c r="D12" s="243">
        <v>163</v>
      </c>
      <c r="E12" s="243">
        <v>225</v>
      </c>
      <c r="F12" s="243">
        <v>57</v>
      </c>
      <c r="G12" s="243">
        <v>52</v>
      </c>
      <c r="H12" s="243">
        <v>72</v>
      </c>
      <c r="I12" s="243">
        <v>44</v>
      </c>
      <c r="J12" s="243">
        <f t="shared" si="0"/>
        <v>479</v>
      </c>
      <c r="K12" s="243">
        <v>52</v>
      </c>
      <c r="L12" s="243">
        <v>129</v>
      </c>
      <c r="M12" s="243">
        <v>185</v>
      </c>
      <c r="N12" s="243">
        <v>113</v>
      </c>
      <c r="O12" s="244" t="s">
        <v>544</v>
      </c>
    </row>
    <row r="13" spans="1:29">
      <c r="A13" s="20" t="s">
        <v>76</v>
      </c>
      <c r="B13" s="243">
        <v>235</v>
      </c>
      <c r="C13" s="243">
        <v>25</v>
      </c>
      <c r="D13" s="243">
        <v>12</v>
      </c>
      <c r="E13" s="243">
        <v>15</v>
      </c>
      <c r="F13" s="243">
        <v>6</v>
      </c>
      <c r="G13" s="243">
        <v>2</v>
      </c>
      <c r="H13" s="243">
        <v>4</v>
      </c>
      <c r="I13" s="243">
        <v>3</v>
      </c>
      <c r="J13" s="243">
        <f t="shared" si="0"/>
        <v>124</v>
      </c>
      <c r="K13" s="243">
        <v>2</v>
      </c>
      <c r="L13" s="243">
        <v>6</v>
      </c>
      <c r="M13" s="243">
        <v>60</v>
      </c>
      <c r="N13" s="243">
        <v>56</v>
      </c>
      <c r="O13" s="244" t="s">
        <v>392</v>
      </c>
    </row>
    <row r="14" spans="1:29">
      <c r="A14" s="245" t="s">
        <v>10</v>
      </c>
      <c r="B14" s="246">
        <f t="shared" ref="B14" si="1">SUM(B7:B13)</f>
        <v>4012</v>
      </c>
      <c r="C14" s="246">
        <v>4145</v>
      </c>
      <c r="D14" s="246">
        <v>4872</v>
      </c>
      <c r="E14" s="246">
        <v>5006</v>
      </c>
      <c r="F14" s="246">
        <v>1659</v>
      </c>
      <c r="G14" s="246">
        <f>SUM(G7:G13)</f>
        <v>1162</v>
      </c>
      <c r="H14" s="246">
        <f>SUM(H7:H13)</f>
        <v>1296</v>
      </c>
      <c r="I14" s="246">
        <v>889</v>
      </c>
      <c r="J14" s="246">
        <f>K14+L14+M14+N14</f>
        <v>6255</v>
      </c>
      <c r="K14" s="246">
        <f>SUM(K7:K13)</f>
        <v>702</v>
      </c>
      <c r="L14" s="246">
        <f>SUM(L7:L13)</f>
        <v>1436</v>
      </c>
      <c r="M14" s="246">
        <f>SUM(M7:M13)</f>
        <v>2481</v>
      </c>
      <c r="N14" s="246">
        <f>SUM(N7:N13)</f>
        <v>1636</v>
      </c>
      <c r="O14" s="246" t="s">
        <v>234</v>
      </c>
      <c r="P14" s="247"/>
    </row>
    <row r="15" spans="1:29" ht="15" customHeight="1">
      <c r="A15" s="241" t="s">
        <v>181</v>
      </c>
      <c r="B15" s="241"/>
      <c r="C15" s="241"/>
      <c r="D15" s="241"/>
      <c r="N15" s="247"/>
      <c r="O15" s="242" t="s">
        <v>244</v>
      </c>
    </row>
    <row r="16" spans="1:29">
      <c r="A16" s="20" t="s">
        <v>533</v>
      </c>
      <c r="B16" s="243">
        <v>3134</v>
      </c>
      <c r="C16" s="243">
        <v>1466</v>
      </c>
      <c r="D16" s="243">
        <v>1466</v>
      </c>
      <c r="E16" s="243">
        <v>1201</v>
      </c>
      <c r="F16" s="243">
        <v>328</v>
      </c>
      <c r="G16" s="243">
        <v>350</v>
      </c>
      <c r="H16" s="243">
        <v>310</v>
      </c>
      <c r="I16" s="243">
        <v>213</v>
      </c>
      <c r="J16" s="243">
        <f>SUM(K16:N16)</f>
        <v>679</v>
      </c>
      <c r="K16" s="243">
        <v>90</v>
      </c>
      <c r="L16" s="243">
        <v>96</v>
      </c>
      <c r="M16" s="243">
        <v>234</v>
      </c>
      <c r="N16" s="243">
        <v>259</v>
      </c>
      <c r="O16" s="244" t="s">
        <v>534</v>
      </c>
    </row>
    <row r="17" spans="1:15">
      <c r="A17" s="20" t="s">
        <v>535</v>
      </c>
      <c r="B17" s="243">
        <v>281</v>
      </c>
      <c r="C17" s="243">
        <v>56</v>
      </c>
      <c r="D17" s="243">
        <v>45</v>
      </c>
      <c r="E17" s="243">
        <v>51</v>
      </c>
      <c r="F17" s="243">
        <v>24</v>
      </c>
      <c r="G17" s="243">
        <v>8</v>
      </c>
      <c r="H17" s="243">
        <v>11</v>
      </c>
      <c r="I17" s="243">
        <v>8</v>
      </c>
      <c r="J17" s="243">
        <f t="shared" ref="J17:J22" si="2">SUM(K17:N17)</f>
        <v>20</v>
      </c>
      <c r="K17" s="243">
        <v>4</v>
      </c>
      <c r="L17" s="243">
        <v>3</v>
      </c>
      <c r="M17" s="243">
        <v>7</v>
      </c>
      <c r="N17" s="243">
        <v>6</v>
      </c>
      <c r="O17" s="244" t="s">
        <v>536</v>
      </c>
    </row>
    <row r="18" spans="1:15">
      <c r="A18" s="20" t="s">
        <v>537</v>
      </c>
      <c r="B18" s="243">
        <v>50</v>
      </c>
      <c r="C18" s="243">
        <v>39</v>
      </c>
      <c r="D18" s="243">
        <v>20</v>
      </c>
      <c r="E18" s="243">
        <v>25</v>
      </c>
      <c r="F18" s="243">
        <v>3</v>
      </c>
      <c r="G18" s="243">
        <v>8</v>
      </c>
      <c r="H18" s="243">
        <v>6</v>
      </c>
      <c r="I18" s="243">
        <v>8</v>
      </c>
      <c r="J18" s="243">
        <f t="shared" si="2"/>
        <v>22</v>
      </c>
      <c r="K18" s="243">
        <v>1</v>
      </c>
      <c r="L18" s="243">
        <v>1</v>
      </c>
      <c r="M18" s="243">
        <v>7</v>
      </c>
      <c r="N18" s="243">
        <v>13</v>
      </c>
      <c r="O18" s="244" t="s">
        <v>538</v>
      </c>
    </row>
    <row r="19" spans="1:15">
      <c r="A19" s="20" t="s">
        <v>539</v>
      </c>
      <c r="B19" s="243">
        <v>162</v>
      </c>
      <c r="C19" s="243">
        <v>83</v>
      </c>
      <c r="D19" s="243">
        <v>56</v>
      </c>
      <c r="E19" s="243">
        <v>70</v>
      </c>
      <c r="F19" s="243">
        <v>11</v>
      </c>
      <c r="G19" s="243">
        <v>13</v>
      </c>
      <c r="H19" s="243">
        <v>27</v>
      </c>
      <c r="I19" s="243">
        <v>19</v>
      </c>
      <c r="J19" s="243">
        <f t="shared" si="2"/>
        <v>28</v>
      </c>
      <c r="K19" s="243">
        <v>15</v>
      </c>
      <c r="L19" s="243">
        <v>6</v>
      </c>
      <c r="M19" s="243">
        <v>4</v>
      </c>
      <c r="N19" s="243">
        <v>3</v>
      </c>
      <c r="O19" s="244" t="s">
        <v>540</v>
      </c>
    </row>
    <row r="20" spans="1:15">
      <c r="A20" s="20" t="s">
        <v>541</v>
      </c>
      <c r="B20" s="243">
        <v>50</v>
      </c>
      <c r="C20" s="243">
        <v>23</v>
      </c>
      <c r="D20" s="243">
        <v>16</v>
      </c>
      <c r="E20" s="243">
        <v>31</v>
      </c>
      <c r="F20" s="243">
        <v>6</v>
      </c>
      <c r="G20" s="243">
        <v>8</v>
      </c>
      <c r="H20" s="243">
        <v>12</v>
      </c>
      <c r="I20" s="243">
        <v>5</v>
      </c>
      <c r="J20" s="243">
        <f t="shared" si="2"/>
        <v>12</v>
      </c>
      <c r="K20" s="243">
        <v>3</v>
      </c>
      <c r="L20" s="243">
        <v>2</v>
      </c>
      <c r="M20" s="243">
        <v>4</v>
      </c>
      <c r="N20" s="243">
        <v>3</v>
      </c>
      <c r="O20" s="244" t="s">
        <v>542</v>
      </c>
    </row>
    <row r="21" spans="1:15">
      <c r="A21" s="20" t="s">
        <v>543</v>
      </c>
      <c r="B21" s="243">
        <v>0</v>
      </c>
      <c r="C21" s="243">
        <v>54</v>
      </c>
      <c r="D21" s="243">
        <v>0</v>
      </c>
      <c r="E21" s="243">
        <v>6</v>
      </c>
      <c r="F21" s="243">
        <v>0</v>
      </c>
      <c r="G21" s="243">
        <v>0</v>
      </c>
      <c r="H21" s="243">
        <v>0</v>
      </c>
      <c r="I21" s="243">
        <v>6</v>
      </c>
      <c r="J21" s="243">
        <f t="shared" si="2"/>
        <v>20</v>
      </c>
      <c r="K21" s="243">
        <v>4</v>
      </c>
      <c r="L21" s="243">
        <v>2</v>
      </c>
      <c r="M21" s="243">
        <v>8</v>
      </c>
      <c r="N21" s="243">
        <v>6</v>
      </c>
      <c r="O21" s="244" t="s">
        <v>544</v>
      </c>
    </row>
    <row r="22" spans="1:15">
      <c r="A22" s="20" t="s">
        <v>76</v>
      </c>
      <c r="B22" s="243">
        <v>168</v>
      </c>
      <c r="C22" s="243">
        <v>182</v>
      </c>
      <c r="D22" s="243">
        <v>107</v>
      </c>
      <c r="E22" s="243">
        <v>120</v>
      </c>
      <c r="F22" s="243">
        <v>2</v>
      </c>
      <c r="G22" s="243">
        <v>55</v>
      </c>
      <c r="H22" s="243">
        <v>45</v>
      </c>
      <c r="I22" s="243">
        <v>18</v>
      </c>
      <c r="J22" s="243">
        <f t="shared" si="2"/>
        <v>17</v>
      </c>
      <c r="K22" s="243">
        <v>1</v>
      </c>
      <c r="L22" s="243">
        <v>0</v>
      </c>
      <c r="M22" s="243">
        <v>7</v>
      </c>
      <c r="N22" s="243">
        <v>9</v>
      </c>
      <c r="O22" s="244" t="s">
        <v>392</v>
      </c>
    </row>
    <row r="23" spans="1:15">
      <c r="A23" s="245" t="s">
        <v>10</v>
      </c>
      <c r="B23" s="246">
        <f t="shared" ref="B23" si="3">SUM(B16:B22)</f>
        <v>3845</v>
      </c>
      <c r="C23" s="246">
        <v>1903</v>
      </c>
      <c r="D23" s="246">
        <v>1710</v>
      </c>
      <c r="E23" s="246">
        <v>1504</v>
      </c>
      <c r="F23" s="246">
        <v>374</v>
      </c>
      <c r="G23" s="246">
        <f>SUM(G16:G22)</f>
        <v>442</v>
      </c>
      <c r="H23" s="246">
        <f>SUM(H16:H22)</f>
        <v>411</v>
      </c>
      <c r="I23" s="246">
        <v>277</v>
      </c>
      <c r="J23" s="246">
        <f>SUM(K23:N23)</f>
        <v>798</v>
      </c>
      <c r="K23" s="246">
        <f>SUM(K16:K22)</f>
        <v>118</v>
      </c>
      <c r="L23" s="246">
        <f>SUM(L16:L22)</f>
        <v>110</v>
      </c>
      <c r="M23" s="248">
        <f>SUM(M16:M22)</f>
        <v>271</v>
      </c>
      <c r="N23" s="248">
        <f>SUM(N16:N22)</f>
        <v>299</v>
      </c>
      <c r="O23" s="246" t="s">
        <v>234</v>
      </c>
    </row>
    <row r="24" spans="1:15">
      <c r="A24" s="249" t="s">
        <v>219</v>
      </c>
      <c r="B24" s="249"/>
      <c r="C24" s="249"/>
      <c r="D24" s="249"/>
      <c r="O24" s="242" t="s">
        <v>245</v>
      </c>
    </row>
    <row r="25" spans="1:15">
      <c r="A25" s="20" t="s">
        <v>533</v>
      </c>
      <c r="B25" s="243">
        <v>205</v>
      </c>
      <c r="C25" s="243">
        <v>228</v>
      </c>
      <c r="D25" s="243">
        <v>316</v>
      </c>
      <c r="E25" s="243">
        <f>SUM(F25:I25)</f>
        <v>378</v>
      </c>
      <c r="F25" s="243">
        <v>96</v>
      </c>
      <c r="G25" s="243">
        <v>113</v>
      </c>
      <c r="H25" s="243">
        <v>88</v>
      </c>
      <c r="I25" s="243">
        <v>81</v>
      </c>
      <c r="J25" s="243">
        <f>SUM(K25:N25)</f>
        <v>370</v>
      </c>
      <c r="K25" s="243">
        <v>80</v>
      </c>
      <c r="L25" s="243">
        <v>66</v>
      </c>
      <c r="M25" s="243">
        <v>124</v>
      </c>
      <c r="N25" s="243">
        <v>100</v>
      </c>
      <c r="O25" s="244" t="s">
        <v>534</v>
      </c>
    </row>
    <row r="26" spans="1:15">
      <c r="A26" s="20" t="s">
        <v>535</v>
      </c>
      <c r="B26" s="243">
        <v>6</v>
      </c>
      <c r="C26" s="243">
        <v>19</v>
      </c>
      <c r="D26" s="243">
        <v>12</v>
      </c>
      <c r="E26" s="243">
        <f t="shared" ref="E26:E32" si="4">SUM(F26:I26)</f>
        <v>8</v>
      </c>
      <c r="F26" s="243">
        <v>1</v>
      </c>
      <c r="G26" s="243">
        <v>3</v>
      </c>
      <c r="H26" s="243">
        <v>0</v>
      </c>
      <c r="I26" s="243">
        <v>4</v>
      </c>
      <c r="J26" s="243">
        <f t="shared" ref="J26:J31" si="5">SUM(K26:N26)</f>
        <v>43</v>
      </c>
      <c r="K26" s="243">
        <v>1</v>
      </c>
      <c r="L26" s="243">
        <v>5</v>
      </c>
      <c r="M26" s="243">
        <v>15</v>
      </c>
      <c r="N26" s="243">
        <v>22</v>
      </c>
      <c r="O26" s="244" t="s">
        <v>536</v>
      </c>
    </row>
    <row r="27" spans="1:15">
      <c r="A27" s="20" t="s">
        <v>537</v>
      </c>
      <c r="B27" s="243">
        <v>29</v>
      </c>
      <c r="C27" s="243">
        <v>25</v>
      </c>
      <c r="D27" s="243">
        <v>34</v>
      </c>
      <c r="E27" s="243">
        <f t="shared" si="4"/>
        <v>30</v>
      </c>
      <c r="F27" s="243">
        <v>10</v>
      </c>
      <c r="G27" s="243">
        <v>3</v>
      </c>
      <c r="H27" s="243">
        <v>12</v>
      </c>
      <c r="I27" s="243">
        <v>5</v>
      </c>
      <c r="J27" s="243">
        <f t="shared" si="5"/>
        <v>73</v>
      </c>
      <c r="K27" s="243">
        <v>4</v>
      </c>
      <c r="L27" s="243">
        <v>6</v>
      </c>
      <c r="M27" s="243">
        <v>31</v>
      </c>
      <c r="N27" s="243">
        <v>32</v>
      </c>
      <c r="O27" s="244" t="s">
        <v>538</v>
      </c>
    </row>
    <row r="28" spans="1:15">
      <c r="A28" s="20" t="s">
        <v>539</v>
      </c>
      <c r="B28" s="243">
        <v>36</v>
      </c>
      <c r="C28" s="243">
        <v>34</v>
      </c>
      <c r="D28" s="243">
        <v>21</v>
      </c>
      <c r="E28" s="243">
        <f t="shared" si="4"/>
        <v>23</v>
      </c>
      <c r="F28" s="243">
        <v>2</v>
      </c>
      <c r="G28" s="243">
        <v>7</v>
      </c>
      <c r="H28" s="243">
        <v>8</v>
      </c>
      <c r="I28" s="243">
        <v>6</v>
      </c>
      <c r="J28" s="243">
        <f t="shared" si="5"/>
        <v>83</v>
      </c>
      <c r="K28" s="243">
        <v>12</v>
      </c>
      <c r="L28" s="243">
        <v>5</v>
      </c>
      <c r="M28" s="243">
        <v>38</v>
      </c>
      <c r="N28" s="243">
        <v>28</v>
      </c>
      <c r="O28" s="244" t="s">
        <v>540</v>
      </c>
    </row>
    <row r="29" spans="1:15">
      <c r="A29" s="20" t="s">
        <v>541</v>
      </c>
      <c r="B29" s="243">
        <v>11</v>
      </c>
      <c r="C29" s="243">
        <v>15</v>
      </c>
      <c r="D29" s="243">
        <v>13</v>
      </c>
      <c r="E29" s="243">
        <f t="shared" si="4"/>
        <v>29</v>
      </c>
      <c r="F29" s="243">
        <v>1</v>
      </c>
      <c r="G29" s="243">
        <v>11</v>
      </c>
      <c r="H29" s="243">
        <v>12</v>
      </c>
      <c r="I29" s="243">
        <v>5</v>
      </c>
      <c r="J29" s="243">
        <f t="shared" si="5"/>
        <v>31</v>
      </c>
      <c r="K29" s="243">
        <v>3</v>
      </c>
      <c r="L29" s="243">
        <v>5</v>
      </c>
      <c r="M29" s="243">
        <v>13</v>
      </c>
      <c r="N29" s="243">
        <v>10</v>
      </c>
      <c r="O29" s="244" t="s">
        <v>542</v>
      </c>
    </row>
    <row r="30" spans="1:15">
      <c r="A30" s="20" t="s">
        <v>543</v>
      </c>
      <c r="B30" s="243">
        <v>3</v>
      </c>
      <c r="C30" s="243">
        <v>0</v>
      </c>
      <c r="D30" s="243">
        <v>0</v>
      </c>
      <c r="E30" s="243">
        <f t="shared" si="4"/>
        <v>0</v>
      </c>
      <c r="F30" s="243">
        <v>0</v>
      </c>
      <c r="G30" s="243">
        <v>0</v>
      </c>
      <c r="H30" s="243">
        <v>0</v>
      </c>
      <c r="I30" s="243">
        <v>0</v>
      </c>
      <c r="J30" s="243">
        <f t="shared" si="5"/>
        <v>14</v>
      </c>
      <c r="K30" s="243">
        <v>0</v>
      </c>
      <c r="L30" s="243">
        <v>0</v>
      </c>
      <c r="M30" s="243">
        <v>0</v>
      </c>
      <c r="N30" s="243">
        <v>14</v>
      </c>
      <c r="O30" s="244" t="s">
        <v>544</v>
      </c>
    </row>
    <row r="31" spans="1:15">
      <c r="A31" s="20" t="s">
        <v>76</v>
      </c>
      <c r="B31" s="243">
        <v>6</v>
      </c>
      <c r="C31" s="243">
        <v>21</v>
      </c>
      <c r="D31" s="243">
        <v>42</v>
      </c>
      <c r="E31" s="243">
        <f t="shared" si="4"/>
        <v>25</v>
      </c>
      <c r="F31" s="243">
        <v>10</v>
      </c>
      <c r="G31" s="243">
        <v>10</v>
      </c>
      <c r="H31" s="243">
        <v>5</v>
      </c>
      <c r="I31" s="243">
        <v>0</v>
      </c>
      <c r="J31" s="243">
        <f t="shared" si="5"/>
        <v>11</v>
      </c>
      <c r="K31" s="243">
        <v>0</v>
      </c>
      <c r="L31" s="243">
        <v>1</v>
      </c>
      <c r="M31" s="243">
        <v>10</v>
      </c>
      <c r="N31" s="243">
        <v>0</v>
      </c>
      <c r="O31" s="244" t="s">
        <v>392</v>
      </c>
    </row>
    <row r="32" spans="1:15">
      <c r="A32" s="250" t="s">
        <v>10</v>
      </c>
      <c r="B32" s="250">
        <f t="shared" ref="B32" si="6">SUM(B25:B31)</f>
        <v>296</v>
      </c>
      <c r="C32" s="250">
        <v>342</v>
      </c>
      <c r="D32" s="250">
        <v>438</v>
      </c>
      <c r="E32" s="250">
        <f t="shared" si="4"/>
        <v>493</v>
      </c>
      <c r="F32" s="250">
        <v>120</v>
      </c>
      <c r="G32" s="250">
        <f t="shared" ref="G32:N32" si="7">SUM(G25:G31)</f>
        <v>147</v>
      </c>
      <c r="H32" s="250">
        <f t="shared" si="7"/>
        <v>125</v>
      </c>
      <c r="I32" s="250">
        <f t="shared" si="7"/>
        <v>101</v>
      </c>
      <c r="J32" s="250">
        <f>SUM(K32:N32)</f>
        <v>625</v>
      </c>
      <c r="K32" s="250">
        <f t="shared" si="7"/>
        <v>100</v>
      </c>
      <c r="L32" s="250">
        <f t="shared" si="7"/>
        <v>88</v>
      </c>
      <c r="M32" s="250">
        <f t="shared" si="7"/>
        <v>231</v>
      </c>
      <c r="N32" s="250">
        <f t="shared" si="7"/>
        <v>206</v>
      </c>
      <c r="O32" s="250" t="s">
        <v>234</v>
      </c>
    </row>
    <row r="33" spans="1:15">
      <c r="A33" s="424" t="s">
        <v>545</v>
      </c>
      <c r="B33" s="424"/>
      <c r="O33" s="251" t="s">
        <v>546</v>
      </c>
    </row>
    <row r="34" spans="1:15">
      <c r="A34" s="373" t="s">
        <v>547</v>
      </c>
      <c r="B34" s="373"/>
      <c r="I34" s="325"/>
      <c r="J34" s="325"/>
      <c r="K34" s="325"/>
      <c r="L34" s="325"/>
      <c r="M34" s="325"/>
      <c r="N34" s="325"/>
      <c r="O34" s="325" t="s">
        <v>548</v>
      </c>
    </row>
  </sheetData>
  <mergeCells count="12">
    <mergeCell ref="O4:O5"/>
    <mergeCell ref="A33:B33"/>
    <mergeCell ref="A1:O1"/>
    <mergeCell ref="A2:O2"/>
    <mergeCell ref="A4:A5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11275</ReleaseID_D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251127-73A3-45CB-B3CC-31D94B3BEF0D}">
  <ds:schemaRefs>
    <ds:schemaRef ds:uri="cac204a3-57fb-4aea-ba50-989298fa4f7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5C0E550-4E41-4CC4-BCEB-F09694C44EB7}"/>
</file>

<file path=customXml/itemProps3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33</vt:i4>
      </vt:variant>
    </vt:vector>
  </HeadingPairs>
  <TitlesOfParts>
    <vt:vector size="65" baseType="lpstr">
      <vt:lpstr>Content</vt:lpstr>
      <vt:lpstr>1.1.1</vt:lpstr>
      <vt:lpstr>1.2.1 </vt:lpstr>
      <vt:lpstr>1.2.2 </vt:lpstr>
      <vt:lpstr>1.2.3 </vt:lpstr>
      <vt:lpstr>1.2.4 </vt:lpstr>
      <vt:lpstr>1.2.5 </vt:lpstr>
      <vt:lpstr>1.3.1</vt:lpstr>
      <vt:lpstr>1.3.2</vt:lpstr>
      <vt:lpstr>1.3.3</vt:lpstr>
      <vt:lpstr>1.3.4</vt:lpstr>
      <vt:lpstr>1.3.5  </vt:lpstr>
      <vt:lpstr>1.3.6 </vt:lpstr>
      <vt:lpstr>1.3.7</vt:lpstr>
      <vt:lpstr>1.3.8</vt:lpstr>
      <vt:lpstr>1.3.9</vt:lpstr>
      <vt:lpstr>1.3.10</vt:lpstr>
      <vt:lpstr>1.4.1 </vt:lpstr>
      <vt:lpstr>1.4.2, 1.4.6, 1.4.10 </vt:lpstr>
      <vt:lpstr>1.4.3, 1.4.7, 1.4.11 </vt:lpstr>
      <vt:lpstr>1.4.4, 1.4.8, 1.4.12 </vt:lpstr>
      <vt:lpstr>1.4.5, 1.4.9, 1.4.13 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 '!Print_Area</vt:lpstr>
      <vt:lpstr>'1.2.2 '!Print_Area</vt:lpstr>
      <vt:lpstr>'1.2.3 '!Print_Area</vt:lpstr>
      <vt:lpstr>'1.2.4 '!Print_Area</vt:lpstr>
      <vt:lpstr>'1.2.5 '!Print_Area</vt:lpstr>
      <vt:lpstr>'1.3.1'!Print_Area</vt:lpstr>
      <vt:lpstr>'1.3.10'!Print_Area</vt:lpstr>
      <vt:lpstr>'1.3.2'!Print_Area</vt:lpstr>
      <vt:lpstr>'1.3.3'!Print_Area</vt:lpstr>
      <vt:lpstr>'1.3.4'!Print_Area</vt:lpstr>
      <vt:lpstr>'1.3.5  '!Print_Area</vt:lpstr>
      <vt:lpstr>'1.3.6 '!Print_Area</vt:lpstr>
      <vt:lpstr>'1.3.7'!Print_Area</vt:lpstr>
      <vt:lpstr>'1.3.8'!Print_Area</vt:lpstr>
      <vt:lpstr>'1.3.9'!Print_Area</vt:lpstr>
      <vt:lpstr>'1.4.1 '!Print_Area</vt:lpstr>
      <vt:lpstr>'1.4.2, 1.4.6, 1.4.10 '!Print_Area</vt:lpstr>
      <vt:lpstr>'1.4.3, 1.4.7, 1.4.11 '!Print_Area</vt:lpstr>
      <vt:lpstr>'1.4.4, 1.4.8, 1.4.12 '!Print_Area</vt:lpstr>
      <vt:lpstr>'1.4.5, 1.4.9, 1.4.13 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2019-09-24T06:20:45Z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