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تقارير القسم\التقارير المفصلة- المسوح الاقتصادية\تقنية المعلومات والاتصالات\9.8.2020\"/>
    </mc:Choice>
  </mc:AlternateContent>
  <bookViews>
    <workbookView xWindow="240" yWindow="135" windowWidth="8475" windowHeight="6150" tabRatio="709"/>
  </bookViews>
  <sheets>
    <sheet name="النتائج الرئيسية " sheetId="35" r:id="rId1"/>
    <sheet name="اكبر3منشآت" sheetId="17" r:id="rId2"/>
    <sheet name="ملكية رأس المال" sheetId="22" r:id="rId3"/>
    <sheet name="الكيان القانوني" sheetId="7" r:id="rId4"/>
    <sheet name="عدد عاملين وكيان" sheetId="19" r:id="rId5"/>
    <sheet name="عدد العاملين " sheetId="5" r:id="rId6"/>
    <sheet name="التعويضات" sheetId="4" r:id="rId7"/>
    <sheet name="مستلزمات الانتاج " sheetId="23" r:id="rId8"/>
    <sheet name="الانتاج الاجمالي" sheetId="27" r:id="rId9"/>
    <sheet name="تكوين" sheetId="33" r:id="rId10"/>
  </sheets>
  <definedNames>
    <definedName name="_xlnm.Print_Area" localSheetId="1">اكبر3منشآت!$B$1:$L$11</definedName>
    <definedName name="_xlnm.Print_Area" localSheetId="8">'الانتاج الاجمالي'!$C$1:$I$10</definedName>
    <definedName name="_xlnm.Print_Area" localSheetId="6">التعويضات!$B$1:$H$12</definedName>
    <definedName name="_xlnm.Print_Area" localSheetId="0">'النتائج الرئيسية '!$B$2:$T$15</definedName>
    <definedName name="_xlnm.Print_Area" localSheetId="9">تكوين!$B$1:$L$11</definedName>
    <definedName name="_xlnm.Print_Area" localSheetId="5">'عدد العاملين '!$A$1:$M$11</definedName>
    <definedName name="_xlnm.Print_Area" localSheetId="4">'عدد عاملين وكيان'!$B$1:$P$9</definedName>
    <definedName name="_xlnm.Print_Area" localSheetId="2">'ملكية رأس المال'!#REF!</definedName>
  </definedNames>
  <calcPr calcId="152511"/>
</workbook>
</file>

<file path=xl/calcChain.xml><?xml version="1.0" encoding="utf-8"?>
<calcChain xmlns="http://schemas.openxmlformats.org/spreadsheetml/2006/main">
  <c r="J7" i="33" l="1"/>
  <c r="G7" i="27"/>
  <c r="J8" i="23"/>
  <c r="E11" i="33" l="1"/>
  <c r="F11" i="33"/>
  <c r="G11" i="33"/>
  <c r="H11" i="33"/>
  <c r="I11" i="33"/>
  <c r="D11" i="33"/>
  <c r="F11" i="27"/>
  <c r="E11" i="27"/>
  <c r="G8" i="27"/>
  <c r="G9" i="27"/>
  <c r="G10" i="27"/>
  <c r="G6" i="27"/>
  <c r="E12" i="23"/>
  <c r="F12" i="23"/>
  <c r="G12" i="23"/>
  <c r="H12" i="23"/>
  <c r="I12" i="23"/>
  <c r="E13" i="4"/>
  <c r="F13" i="4"/>
  <c r="D13" i="4"/>
  <c r="H9" i="5"/>
  <c r="H10" i="5"/>
  <c r="H11" i="5"/>
  <c r="E9" i="5"/>
  <c r="E10" i="5"/>
  <c r="E11" i="5"/>
  <c r="D12" i="5"/>
  <c r="F12" i="5"/>
  <c r="G12" i="5"/>
  <c r="E10" i="19"/>
  <c r="F10" i="19"/>
  <c r="G10" i="19"/>
  <c r="I10" i="19"/>
  <c r="J10" i="19"/>
  <c r="K10" i="19"/>
  <c r="L10" i="19"/>
  <c r="M10" i="19"/>
  <c r="H9" i="19"/>
  <c r="H5" i="19"/>
  <c r="H10" i="19" s="1"/>
  <c r="E11" i="7"/>
  <c r="F11" i="7"/>
  <c r="G11" i="7"/>
  <c r="H11" i="7"/>
  <c r="I11" i="7"/>
  <c r="J11" i="7"/>
  <c r="K11" i="7"/>
  <c r="L11" i="7"/>
  <c r="M11" i="7"/>
  <c r="N7" i="19"/>
  <c r="N8" i="19"/>
  <c r="N9" i="19"/>
  <c r="J11" i="22"/>
  <c r="J12" i="22"/>
  <c r="J13" i="22"/>
  <c r="E11" i="17"/>
  <c r="F11" i="17"/>
  <c r="G11" i="17"/>
  <c r="H11" i="17"/>
  <c r="I11" i="17"/>
  <c r="D11" i="17"/>
  <c r="E13" i="35"/>
  <c r="F13" i="35"/>
  <c r="G13" i="35"/>
  <c r="H13" i="35"/>
  <c r="I13" i="35"/>
  <c r="J13" i="35"/>
  <c r="K13" i="35"/>
  <c r="L13" i="35"/>
  <c r="M13" i="35"/>
  <c r="N13" i="35"/>
  <c r="O13" i="35"/>
  <c r="P13" i="35"/>
  <c r="Q13" i="35"/>
  <c r="G11" i="27" l="1"/>
  <c r="J8" i="33"/>
  <c r="J9" i="33"/>
  <c r="J10" i="33"/>
  <c r="J6" i="33"/>
  <c r="J11" i="33" s="1"/>
  <c r="D13" i="35" l="1"/>
  <c r="J9" i="23" l="1"/>
  <c r="J10" i="23"/>
  <c r="J11" i="23"/>
  <c r="J7" i="23"/>
  <c r="J12" i="23" l="1"/>
  <c r="D10" i="19"/>
  <c r="N5" i="19"/>
  <c r="N10" i="19" s="1"/>
  <c r="E14" i="22" l="1"/>
  <c r="F14" i="22"/>
  <c r="G14" i="22"/>
  <c r="H14" i="22"/>
  <c r="I14" i="22"/>
  <c r="D14" i="22"/>
  <c r="K11" i="22"/>
  <c r="K12" i="22"/>
  <c r="K13" i="22"/>
  <c r="K9" i="22"/>
  <c r="J9" i="22"/>
  <c r="J14" i="22" s="1"/>
  <c r="K14" i="22" l="1"/>
  <c r="D11" i="7"/>
  <c r="N10" i="7"/>
  <c r="N9" i="7"/>
  <c r="N8" i="7"/>
  <c r="N6" i="7"/>
  <c r="N11" i="7" l="1"/>
  <c r="J7" i="5"/>
  <c r="I7" i="5"/>
  <c r="H7" i="5"/>
  <c r="H12" i="5" s="1"/>
  <c r="E7" i="5"/>
  <c r="E12" i="5" s="1"/>
  <c r="J9" i="5"/>
  <c r="K9" i="5" s="1"/>
  <c r="I9" i="5"/>
  <c r="J10" i="5"/>
  <c r="I10" i="5"/>
  <c r="J11" i="5"/>
  <c r="K11" i="5" s="1"/>
  <c r="I11" i="5"/>
  <c r="I12" i="5" l="1"/>
  <c r="J12" i="5"/>
  <c r="K7" i="5"/>
  <c r="K10" i="5"/>
  <c r="D12" i="23"/>
  <c r="C12" i="5"/>
  <c r="K12" i="5" l="1"/>
</calcChain>
</file>

<file path=xl/sharedStrings.xml><?xml version="1.0" encoding="utf-8"?>
<sst xmlns="http://schemas.openxmlformats.org/spreadsheetml/2006/main" count="371" uniqueCount="139">
  <si>
    <t>عدد المنشآت</t>
  </si>
  <si>
    <t>عدد العاملين</t>
  </si>
  <si>
    <t>القيمة المضافة</t>
  </si>
  <si>
    <t>تعويضات العاملين</t>
  </si>
  <si>
    <t>النشاط الاقتصادي</t>
  </si>
  <si>
    <t>Economic Activity</t>
  </si>
  <si>
    <t>أجنبي</t>
  </si>
  <si>
    <t>المنشآت</t>
  </si>
  <si>
    <t>العاملين</t>
  </si>
  <si>
    <t>فردية</t>
  </si>
  <si>
    <t>تضامن</t>
  </si>
  <si>
    <t>توصية بسيطة</t>
  </si>
  <si>
    <t>ذات مسؤولية محدودة</t>
  </si>
  <si>
    <t>مساهمة عامة</t>
  </si>
  <si>
    <t>مساهمة خاصة</t>
  </si>
  <si>
    <t>قطاع عام</t>
  </si>
  <si>
    <t>المجموع</t>
  </si>
  <si>
    <t>ذكور</t>
  </si>
  <si>
    <t>ISIC</t>
  </si>
  <si>
    <t>Total</t>
  </si>
  <si>
    <t>المجمــــــــــــــوع</t>
  </si>
  <si>
    <t>فرع لمنشأة أجنبية</t>
  </si>
  <si>
    <t>إناث</t>
  </si>
  <si>
    <t xml:space="preserve">عدد العاملين </t>
  </si>
  <si>
    <t>Worker Compensation</t>
  </si>
  <si>
    <t>Number of Establishments</t>
  </si>
  <si>
    <t xml:space="preserve">Total Value of Production </t>
  </si>
  <si>
    <t>Capital formation</t>
  </si>
  <si>
    <t>Annual Depreciation</t>
  </si>
  <si>
    <t>Foregin</t>
  </si>
  <si>
    <t>workers</t>
  </si>
  <si>
    <t>Establishments</t>
  </si>
  <si>
    <t>Sole Proprietorship</t>
  </si>
  <si>
    <t>Partnership</t>
  </si>
  <si>
    <t>Limited Liability</t>
  </si>
  <si>
    <t>Simple Limited Partnnership</t>
  </si>
  <si>
    <t>Public Joint Stock</t>
  </si>
  <si>
    <t>Private Joint Stock</t>
  </si>
  <si>
    <t>Branch of Foregin Est.</t>
  </si>
  <si>
    <t>Public Sector</t>
  </si>
  <si>
    <t>غير مواطنـيـن / Non-Citizens</t>
  </si>
  <si>
    <t>المجموع / Total</t>
  </si>
  <si>
    <t xml:space="preserve">مواطنــون / Citizens  </t>
  </si>
  <si>
    <t>Male</t>
  </si>
  <si>
    <t>Female</t>
  </si>
  <si>
    <t>Number of workers</t>
  </si>
  <si>
    <t xml:space="preserve">القيمة بالألف درهم </t>
  </si>
  <si>
    <t>Value ( AED 000)</t>
  </si>
  <si>
    <t xml:space="preserve"> Value Added </t>
  </si>
  <si>
    <t>آلات ومعدات ووسائل نقل</t>
  </si>
  <si>
    <t>أراضي</t>
  </si>
  <si>
    <t>مباني سكنية وغير سكنية</t>
  </si>
  <si>
    <t xml:space="preserve">Lands </t>
  </si>
  <si>
    <t>Residental &amp; non Residental Building</t>
  </si>
  <si>
    <t>Furniture and Office Equipment</t>
  </si>
  <si>
    <t>Computers Software</t>
  </si>
  <si>
    <t>مجموع</t>
  </si>
  <si>
    <t xml:space="preserve">جدول رقم (2) النتائج الرئيسية لأكبر ثلاث منشآت في إمارة أبو ظبي حسب النشاط الإقتصادي </t>
  </si>
  <si>
    <t xml:space="preserve">Table (2) The main Results of the three largest Establishments in Emirate of Abu Dhabi by Economic Activity </t>
  </si>
  <si>
    <t>جدول رقم (3) عدد المنشآت وعدد العاملين حسب النشاط الاقتصادي وملكية رأس المال</t>
  </si>
  <si>
    <t>Table (3) Number of companies and employees according to the economy activity and Ownership of capital</t>
  </si>
  <si>
    <t>Private</t>
  </si>
  <si>
    <t xml:space="preserve">جدول رقم (4) عدد المنشآت حسب النشاط الاقتصادي والكيان القانوني </t>
  </si>
  <si>
    <t xml:space="preserve">Table (4) No for Establishments according to the economy activity and the legel entity </t>
  </si>
  <si>
    <t xml:space="preserve">توصية بالأسهم </t>
  </si>
  <si>
    <t>Partnership Limited With Shares</t>
  </si>
  <si>
    <t>قطاع تعاوني</t>
  </si>
  <si>
    <t>Cooperative sector</t>
  </si>
  <si>
    <t xml:space="preserve">جدول رقم (5) عدد العاملين حسب النشاط الاقتصادي والكيان القانوني </t>
  </si>
  <si>
    <t xml:space="preserve">Table (5) Number of employees according to the legel Entity </t>
  </si>
  <si>
    <t>رواتب وأجور ومكافآت نقدية</t>
  </si>
  <si>
    <t>Wages , salaries and Bonuses in cash</t>
  </si>
  <si>
    <t>المزايا الممنوحة للعاملين</t>
  </si>
  <si>
    <t>Benefits granted to employees</t>
  </si>
  <si>
    <t>Employee Compensation</t>
  </si>
  <si>
    <t>المواد الأولية المستخدمة في الإنتاج</t>
  </si>
  <si>
    <t>Row Material</t>
  </si>
  <si>
    <t>وقود ومحروقات وغاز</t>
  </si>
  <si>
    <t xml:space="preserve">Fuel, Gas and Oils </t>
  </si>
  <si>
    <t>مياه وكهرباء</t>
  </si>
  <si>
    <t xml:space="preserve">Water &amp;Electricity </t>
  </si>
  <si>
    <t>الصيانه الجارية للالات والمعدات ووسائل النقل</t>
  </si>
  <si>
    <t>Current Maintenance of Machineries &amp; Equipments and Transport Means</t>
  </si>
  <si>
    <t>أعمال رأسمالية قيد الإنجاز</t>
  </si>
  <si>
    <t>Fixed Capital work-in-progress</t>
  </si>
  <si>
    <t xml:space="preserve">الإيرادات الرئيسية </t>
  </si>
  <si>
    <t>Main Revenue</t>
  </si>
  <si>
    <t xml:space="preserve">الإيرادات الثانوية    </t>
  </si>
  <si>
    <t xml:space="preserve">Table (6) Number of employees according to the sex and nationality and economy activity </t>
  </si>
  <si>
    <t xml:space="preserve">جدول رقم (6) عدد العاملين حسب النوع والجنسية والنشاط الاقتصادي </t>
  </si>
  <si>
    <t xml:space="preserve">جدول رقم (7) عدد العاملين وتعويضاتهم المستحقة حسب النشاط الاقتصادي  </t>
  </si>
  <si>
    <t xml:space="preserve">Table (7) Number of employess , Wages  and salaries according to the economy activity  </t>
  </si>
  <si>
    <t xml:space="preserve">جدول رقم (8) قيم تكلفة المبيعات والمصاريف الإدارية والعمومية المستخدمة في الانتاج حسب النشاط الاقتصادي </t>
  </si>
  <si>
    <t xml:space="preserve">Table (8) Values of Cost of Sales and Operational, Administrative and General expenses by economic activities </t>
  </si>
  <si>
    <t xml:space="preserve">جدول رقم (9) الانتاج الاجمالي من النشاط الرئيسي والانشطة الثانوية حسب النشاط الاقتصادي </t>
  </si>
  <si>
    <t>Table (9) Total Production from the Main and the secondary activities  according to the economy activity</t>
  </si>
  <si>
    <t>( Million AED)</t>
  </si>
  <si>
    <t>(مليون درهم)</t>
  </si>
  <si>
    <t>عدد وأدوات غير مستهلكة وأثاث ومعدات مكاتب</t>
  </si>
  <si>
    <t>Non-consumed Tools &amp; Equipments ,Machinery, Equipments and Means of  Transportation</t>
  </si>
  <si>
    <t>أجهزة حاسوب ،برامج حاسوب</t>
  </si>
  <si>
    <t>الاهتلاك</t>
  </si>
  <si>
    <t xml:space="preserve">تكوين رأس المال الثابت </t>
  </si>
  <si>
    <t xml:space="preserve"> الإنتاج الإجمالي</t>
  </si>
  <si>
    <t xml:space="preserve"> الإنتاج الاجمالي</t>
  </si>
  <si>
    <t xml:space="preserve">تعويضات العاملين </t>
  </si>
  <si>
    <t>المستلزمات السلعية والخدمية الأخرى</t>
  </si>
  <si>
    <t>Other Intermediate Goods and Services</t>
  </si>
  <si>
    <t xml:space="preserve">ذات مسؤولية محدودة </t>
  </si>
  <si>
    <t>خاص</t>
  </si>
  <si>
    <t>* ملاحظة: يشمل كل من حكومة أبوظبي، الحكومة الاتحادية، والحكومات المحلية الأخرى</t>
  </si>
  <si>
    <r>
      <t xml:space="preserve">حكومة </t>
    </r>
    <r>
      <rPr>
        <b/>
        <sz val="14"/>
        <color rgb="FFFF0000"/>
        <rFont val="Arial"/>
        <family val="2"/>
        <scheme val="minor"/>
      </rPr>
      <t>*</t>
    </r>
  </si>
  <si>
    <t xml:space="preserve"> Government</t>
  </si>
  <si>
    <t>Number of Employees</t>
  </si>
  <si>
    <t xml:space="preserve">Total Production </t>
  </si>
  <si>
    <t>العام</t>
  </si>
  <si>
    <t>Year</t>
  </si>
  <si>
    <t>Employees Compensation</t>
  </si>
  <si>
    <t>Capital Formation</t>
  </si>
  <si>
    <t xml:space="preserve">جدول رقم (1) النتائج الرئيسية للمسح الاقتصادي - نشاط تقنية المعلومات والاتصالات </t>
  </si>
  <si>
    <t>Table (1) The main Results for AES -Information and communication Activity</t>
  </si>
  <si>
    <t>Publishing activities</t>
  </si>
  <si>
    <t>Telecommunications</t>
  </si>
  <si>
    <t>Computer programming, consultancy and related activities</t>
  </si>
  <si>
    <t>Information service activities</t>
  </si>
  <si>
    <t xml:space="preserve"> أنشطة النشر</t>
  </si>
  <si>
    <t xml:space="preserve"> الاتصالات</t>
  </si>
  <si>
    <t xml:space="preserve"> أنشطة البرمجة الحاسوبية والخبرة الاستشارية وما يتصل بها من أنشطة</t>
  </si>
  <si>
    <t xml:space="preserve"> أنشطة خدمات المعلومات</t>
  </si>
  <si>
    <t>Table (10) Gross fixed capital according to the assets type and economy activity</t>
  </si>
  <si>
    <t xml:space="preserve">جدول رقم (10) تكوين رأس المال الثابت حسب نوع الاصول والنشاط الاقتصادي </t>
  </si>
  <si>
    <t xml:space="preserve">القيمة بالمليون درهم </t>
  </si>
  <si>
    <t xml:space="preserve"> ايجارات ابنية</t>
  </si>
  <si>
    <t>Buildings Rents</t>
  </si>
  <si>
    <t>`</t>
  </si>
  <si>
    <t xml:space="preserve"> أنشطة إنتاج الأفلام والبرامج التليفزيونية والتسجيلات الصوتية ونشر الموسيقى وأنشطة البرمجة والإذاعة</t>
  </si>
  <si>
    <t>59-60</t>
  </si>
  <si>
    <t>Motion picture, video and television programme production, sound recording and music publishing activities &amp; Programming and broadcasting activities</t>
  </si>
  <si>
    <t>أنشطة إنتاج الأفلام والبرامج التليفزيونية والتسجيلات الصوتية ونشر الموسيقى وأنشطة البرمجة والإذاعة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</si>
</sst>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-;_-* #,##0.00\-;_-* &quot;-&quot;??_-;_-@_-"/>
    <numFmt numFmtId="165" formatCode="_-* #,##0.000000_-;_-* #,##0.000000\-;_-* &quot;-&quot;??_-;_-@_-"/>
    <numFmt numFmtId="166" formatCode="_-* #,##0_-;_-* #,##0\-;_-* &quot;-&quot;??_-;_-@_-"/>
    <numFmt numFmtId="167" formatCode="#,##0.0"/>
  </numFmts>
  <fonts count="19" x14ac:knownFonts="1">
    <font>
      <sz val="10"/>
      <name val="Arial"/>
      <charset val="178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scheme val="major"/>
    </font>
    <font>
      <b/>
      <sz val="18"/>
      <name val="Times New Roman"/>
      <family val="1"/>
      <scheme val="major"/>
    </font>
    <font>
      <sz val="14"/>
      <name val="Times New Roman"/>
      <family val="1"/>
      <scheme val="major"/>
    </font>
    <font>
      <b/>
      <sz val="14"/>
      <name val="Times New Roman"/>
      <family val="1"/>
      <scheme val="major"/>
    </font>
    <font>
      <b/>
      <sz val="12"/>
      <name val="Times New Roman"/>
      <family val="1"/>
      <scheme val="major"/>
    </font>
    <font>
      <b/>
      <sz val="12"/>
      <name val="Arial"/>
      <family val="2"/>
      <scheme val="minor"/>
    </font>
    <font>
      <b/>
      <sz val="13"/>
      <name val="Arial"/>
      <family val="2"/>
      <scheme val="minor"/>
    </font>
    <font>
      <b/>
      <sz val="14"/>
      <name val="Arial"/>
      <family val="2"/>
      <scheme val="minor"/>
    </font>
    <font>
      <sz val="18"/>
      <name val="Times New Roman"/>
      <family val="1"/>
      <scheme val="major"/>
    </font>
    <font>
      <b/>
      <sz val="15"/>
      <name val="Arial"/>
      <family val="2"/>
      <scheme val="minor"/>
    </font>
    <font>
      <b/>
      <sz val="16"/>
      <name val="Times New Roman"/>
      <family val="1"/>
      <scheme val="major"/>
    </font>
    <font>
      <sz val="15"/>
      <name val="Arial"/>
      <family val="2"/>
      <scheme val="minor"/>
    </font>
    <font>
      <b/>
      <sz val="14"/>
      <color rgb="FFFF0000"/>
      <name val="Arial"/>
      <family val="2"/>
      <scheme val="minor"/>
    </font>
    <font>
      <b/>
      <sz val="16"/>
      <color rgb="FFFF0000"/>
      <name val="Times New Roman"/>
      <family val="1"/>
      <scheme val="major"/>
    </font>
    <font>
      <sz val="14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4" fillId="0" borderId="0" xfId="0" applyFont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3" fontId="4" fillId="0" borderId="0" xfId="0" applyNumberFormat="1" applyFont="1"/>
    <xf numFmtId="0" fontId="7" fillId="0" borderId="0" xfId="0" applyFont="1" applyAlignment="1">
      <alignment vertical="center"/>
    </xf>
    <xf numFmtId="0" fontId="4" fillId="0" borderId="0" xfId="0" applyFont="1" applyAlignment="1"/>
    <xf numFmtId="0" fontId="4" fillId="0" borderId="0" xfId="0" applyFont="1" applyAlignment="1">
      <alignment wrapText="1"/>
    </xf>
    <xf numFmtId="3" fontId="8" fillId="0" borderId="0" xfId="0" applyNumberFormat="1" applyFont="1"/>
    <xf numFmtId="0" fontId="6" fillId="0" borderId="0" xfId="0" applyNumberFormat="1" applyFont="1" applyFill="1" applyBorder="1" applyAlignment="1" applyProtection="1">
      <alignment vertical="center"/>
    </xf>
    <xf numFmtId="165" fontId="4" fillId="0" borderId="0" xfId="1" applyNumberFormat="1" applyFont="1"/>
    <xf numFmtId="166" fontId="4" fillId="0" borderId="0" xfId="1" applyNumberFormat="1" applyFont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3" fontId="9" fillId="0" borderId="1" xfId="0" applyNumberFormat="1" applyFont="1" applyFill="1" applyBorder="1" applyAlignment="1" applyProtection="1">
      <alignment horizontal="right" vertical="center" indent="1" readingOrder="2"/>
    </xf>
    <xf numFmtId="0" fontId="11" fillId="2" borderId="1" xfId="0" applyFont="1" applyFill="1" applyBorder="1" applyAlignment="1">
      <alignment horizontal="center" vertical="center" wrapText="1" readingOrder="1"/>
    </xf>
    <xf numFmtId="0" fontId="11" fillId="2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right" vertical="center" wrapText="1"/>
    </xf>
    <xf numFmtId="3" fontId="11" fillId="0" borderId="1" xfId="0" applyNumberFormat="1" applyFont="1" applyFill="1" applyBorder="1" applyAlignment="1" applyProtection="1">
      <alignment horizontal="right" vertical="center" indent="1" readingOrder="2"/>
    </xf>
    <xf numFmtId="0" fontId="11" fillId="2" borderId="1" xfId="0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right" vertical="center" indent="1" readingOrder="2"/>
    </xf>
    <xf numFmtId="3" fontId="11" fillId="3" borderId="1" xfId="0" applyNumberFormat="1" applyFont="1" applyFill="1" applyBorder="1" applyAlignment="1">
      <alignment horizontal="right" vertical="center" indent="1" readingOrder="2"/>
    </xf>
    <xf numFmtId="0" fontId="12" fillId="0" borderId="0" xfId="0" applyFont="1" applyBorder="1" applyAlignment="1">
      <alignment horizontal="center"/>
    </xf>
    <xf numFmtId="0" fontId="4" fillId="0" borderId="0" xfId="0" applyFont="1" applyBorder="1"/>
    <xf numFmtId="3" fontId="11" fillId="2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3" fontId="11" fillId="0" borderId="2" xfId="0" applyNumberFormat="1" applyFont="1" applyFill="1" applyBorder="1" applyAlignment="1" applyProtection="1">
      <alignment horizontal="right" vertical="center" indent="1" readingOrder="2"/>
    </xf>
    <xf numFmtId="0" fontId="7" fillId="0" borderId="0" xfId="0" applyFont="1"/>
    <xf numFmtId="0" fontId="11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2" applyFont="1"/>
    <xf numFmtId="0" fontId="5" fillId="0" borderId="0" xfId="2" applyFont="1" applyBorder="1" applyAlignment="1"/>
    <xf numFmtId="0" fontId="14" fillId="0" borderId="0" xfId="2" applyFont="1" applyBorder="1" applyAlignment="1">
      <alignment horizontal="right"/>
    </xf>
    <xf numFmtId="0" fontId="5" fillId="0" borderId="0" xfId="2" applyFont="1" applyBorder="1" applyAlignment="1">
      <alignment horizontal="center"/>
    </xf>
    <xf numFmtId="0" fontId="7" fillId="0" borderId="0" xfId="2" applyFont="1" applyBorder="1" applyAlignment="1"/>
    <xf numFmtId="0" fontId="6" fillId="0" borderId="0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11" fillId="2" borderId="1" xfId="2" applyFont="1" applyFill="1" applyBorder="1" applyAlignment="1">
      <alignment horizontal="center" vertical="center" wrapText="1" readingOrder="2"/>
    </xf>
    <xf numFmtId="0" fontId="11" fillId="2" borderId="1" xfId="2" applyFont="1" applyFill="1" applyBorder="1" applyAlignment="1">
      <alignment horizontal="center" vertical="center" wrapText="1" readingOrder="1"/>
    </xf>
    <xf numFmtId="0" fontId="11" fillId="2" borderId="1" xfId="2" applyNumberFormat="1" applyFont="1" applyFill="1" applyBorder="1" applyAlignment="1" applyProtection="1">
      <alignment horizontal="center" vertical="center" wrapText="1"/>
    </xf>
    <xf numFmtId="0" fontId="11" fillId="0" borderId="1" xfId="2" applyNumberFormat="1" applyFont="1" applyFill="1" applyBorder="1" applyAlignment="1" applyProtection="1">
      <alignment horizontal="right" vertical="center" wrapText="1"/>
    </xf>
    <xf numFmtId="3" fontId="11" fillId="0" borderId="1" xfId="2" applyNumberFormat="1" applyFont="1" applyFill="1" applyBorder="1" applyAlignment="1" applyProtection="1">
      <alignment horizontal="right" vertical="center" indent="1" readingOrder="2"/>
    </xf>
    <xf numFmtId="0" fontId="11" fillId="0" borderId="1" xfId="2" applyNumberFormat="1" applyFont="1" applyFill="1" applyBorder="1" applyAlignment="1" applyProtection="1">
      <alignment horizontal="left" vertical="center" wrapText="1"/>
    </xf>
    <xf numFmtId="0" fontId="11" fillId="2" borderId="1" xfId="2" applyFont="1" applyFill="1" applyBorder="1" applyAlignment="1">
      <alignment horizontal="center" vertical="center" readingOrder="2"/>
    </xf>
    <xf numFmtId="3" fontId="6" fillId="0" borderId="0" xfId="2" applyNumberFormat="1" applyFont="1"/>
    <xf numFmtId="0" fontId="6" fillId="0" borderId="0" xfId="2" applyFont="1"/>
    <xf numFmtId="3" fontId="11" fillId="3" borderId="1" xfId="2" applyNumberFormat="1" applyFont="1" applyFill="1" applyBorder="1" applyAlignment="1">
      <alignment horizontal="right" vertical="center" indent="1" readingOrder="2"/>
    </xf>
    <xf numFmtId="3" fontId="4" fillId="0" borderId="0" xfId="2" applyNumberFormat="1" applyFont="1"/>
    <xf numFmtId="0" fontId="11" fillId="2" borderId="1" xfId="0" applyFont="1" applyFill="1" applyBorder="1" applyAlignment="1">
      <alignment horizontal="center" vertical="center" wrapText="1" readingOrder="1"/>
    </xf>
    <xf numFmtId="0" fontId="11" fillId="0" borderId="1" xfId="2" applyNumberFormat="1" applyFont="1" applyFill="1" applyBorder="1" applyAlignment="1" applyProtection="1">
      <alignment vertical="center" wrapText="1"/>
    </xf>
    <xf numFmtId="0" fontId="7" fillId="0" borderId="0" xfId="0" applyFont="1" applyBorder="1" applyAlignment="1">
      <alignment horizontal="left"/>
    </xf>
    <xf numFmtId="167" fontId="11" fillId="0" borderId="1" xfId="2" applyNumberFormat="1" applyFont="1" applyFill="1" applyBorder="1" applyAlignment="1" applyProtection="1">
      <alignment horizontal="right" vertical="center" indent="1" readingOrder="2"/>
    </xf>
    <xf numFmtId="166" fontId="11" fillId="0" borderId="1" xfId="1" applyNumberFormat="1" applyFont="1" applyFill="1" applyBorder="1" applyAlignment="1" applyProtection="1">
      <alignment vertical="center" wrapText="1"/>
    </xf>
    <xf numFmtId="3" fontId="18" fillId="0" borderId="1" xfId="0" applyNumberFormat="1" applyFont="1" applyFill="1" applyBorder="1" applyAlignment="1" applyProtection="1">
      <alignment horizontal="right" vertical="center" indent="1" readingOrder="2"/>
    </xf>
    <xf numFmtId="3" fontId="18" fillId="0" borderId="1" xfId="0" applyNumberFormat="1" applyFont="1" applyFill="1" applyBorder="1" applyAlignment="1" applyProtection="1">
      <alignment horizontal="right" vertical="center" indent="1" readingOrder="1"/>
    </xf>
    <xf numFmtId="3" fontId="18" fillId="3" borderId="1" xfId="0" applyNumberFormat="1" applyFont="1" applyFill="1" applyBorder="1" applyAlignment="1">
      <alignment horizontal="right" vertical="center" indent="1" readingOrder="2"/>
    </xf>
    <xf numFmtId="0" fontId="7" fillId="0" borderId="0" xfId="2" applyFont="1" applyFill="1" applyBorder="1" applyAlignment="1"/>
    <xf numFmtId="0" fontId="13" fillId="0" borderId="0" xfId="2" applyFont="1" applyAlignment="1">
      <alignment horizontal="center" readingOrder="2"/>
    </xf>
    <xf numFmtId="0" fontId="13" fillId="0" borderId="0" xfId="2" applyFont="1" applyBorder="1" applyAlignment="1">
      <alignment horizontal="center"/>
    </xf>
    <xf numFmtId="0" fontId="14" fillId="0" borderId="0" xfId="2" applyFont="1" applyBorder="1" applyAlignment="1">
      <alignment horizontal="right"/>
    </xf>
    <xf numFmtId="0" fontId="11" fillId="2" borderId="3" xfId="2" applyFont="1" applyFill="1" applyBorder="1" applyAlignment="1">
      <alignment horizontal="center" vertical="center" wrapText="1"/>
    </xf>
    <xf numFmtId="0" fontId="11" fillId="2" borderId="4" xfId="2" applyFont="1" applyFill="1" applyBorder="1" applyAlignment="1">
      <alignment horizontal="center" vertical="center" wrapText="1"/>
    </xf>
    <xf numFmtId="0" fontId="11" fillId="2" borderId="2" xfId="2" applyFont="1" applyFill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center" vertical="center" wrapText="1" readingOrder="2"/>
    </xf>
    <xf numFmtId="0" fontId="11" fillId="2" borderId="5" xfId="2" applyFont="1" applyFill="1" applyBorder="1" applyAlignment="1">
      <alignment horizontal="center" vertical="center" wrapText="1" readingOrder="2"/>
    </xf>
    <xf numFmtId="0" fontId="11" fillId="2" borderId="6" xfId="2" applyFont="1" applyFill="1" applyBorder="1" applyAlignment="1">
      <alignment horizontal="center" vertical="center" wrapText="1" readingOrder="2"/>
    </xf>
    <xf numFmtId="0" fontId="11" fillId="2" borderId="5" xfId="2" applyFont="1" applyFill="1" applyBorder="1" applyAlignment="1">
      <alignment horizontal="center" vertical="center" wrapText="1" readingOrder="1"/>
    </xf>
    <xf numFmtId="0" fontId="11" fillId="2" borderId="6" xfId="2" applyFont="1" applyFill="1" applyBorder="1" applyAlignment="1">
      <alignment horizontal="center" vertical="center" wrapText="1" readingOrder="1"/>
    </xf>
    <xf numFmtId="0" fontId="11" fillId="3" borderId="1" xfId="2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center" wrapText="1" readingOrder="1"/>
    </xf>
    <xf numFmtId="0" fontId="11" fillId="3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readingOrder="2"/>
    </xf>
    <xf numFmtId="0" fontId="15" fillId="0" borderId="0" xfId="0" applyFont="1" applyAlignment="1">
      <alignment horizontal="center" readingOrder="2"/>
    </xf>
    <xf numFmtId="0" fontId="13" fillId="0" borderId="0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 readingOrder="2"/>
    </xf>
    <xf numFmtId="0" fontId="11" fillId="2" borderId="1" xfId="0" applyFont="1" applyFill="1" applyBorder="1" applyAlignment="1">
      <alignment horizontal="center" vertical="center" wrapText="1" readingOrder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/>
    </xf>
    <xf numFmtId="0" fontId="17" fillId="0" borderId="0" xfId="0" applyFont="1" applyAlignment="1">
      <alignment horizontal="right" vertical="center" readingOrder="2"/>
    </xf>
    <xf numFmtId="0" fontId="11" fillId="2" borderId="5" xfId="0" applyFont="1" applyFill="1" applyBorder="1" applyAlignment="1">
      <alignment horizontal="center" vertical="center" wrapText="1" readingOrder="1"/>
    </xf>
    <xf numFmtId="0" fontId="11" fillId="2" borderId="6" xfId="0" applyFont="1" applyFill="1" applyBorder="1" applyAlignment="1">
      <alignment horizontal="center" vertical="center" wrapText="1" readingOrder="1"/>
    </xf>
    <xf numFmtId="0" fontId="10" fillId="3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7" fillId="0" borderId="0" xfId="0" applyFont="1" applyBorder="1" applyAlignment="1">
      <alignment horizontal="left"/>
    </xf>
    <xf numFmtId="0" fontId="11" fillId="2" borderId="3" xfId="0" applyFont="1" applyFill="1" applyBorder="1" applyAlignment="1">
      <alignment horizontal="center" vertical="center" wrapText="1" readingOrder="1"/>
    </xf>
    <xf numFmtId="0" fontId="11" fillId="2" borderId="4" xfId="0" applyFont="1" applyFill="1" applyBorder="1" applyAlignment="1">
      <alignment horizontal="center" vertical="center" wrapText="1" readingOrder="1"/>
    </xf>
    <xf numFmtId="0" fontId="11" fillId="2" borderId="2" xfId="0" applyFont="1" applyFill="1" applyBorder="1" applyAlignment="1">
      <alignment horizontal="center" vertical="center" wrapText="1" readingOrder="1"/>
    </xf>
    <xf numFmtId="0" fontId="11" fillId="2" borderId="1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left"/>
    </xf>
    <xf numFmtId="0" fontId="13" fillId="0" borderId="0" xfId="0" applyFont="1" applyAlignment="1">
      <alignment horizontal="center" vertical="center" readingOrder="2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right"/>
    </xf>
    <xf numFmtId="0" fontId="11" fillId="3" borderId="5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</cellXfs>
  <cellStyles count="5">
    <cellStyle name="Comma" xfId="1" builtinId="3"/>
    <cellStyle name="Comma 2" xfId="4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2:AB159"/>
  <sheetViews>
    <sheetView showGridLines="0" rightToLeft="1" tabSelected="1" zoomScale="60" zoomScaleNormal="60" workbookViewId="0">
      <selection activeCell="S9" sqref="S9"/>
    </sheetView>
  </sheetViews>
  <sheetFormatPr defaultRowHeight="12.75" x14ac:dyDescent="0.2"/>
  <cols>
    <col min="1" max="1" width="9.140625" style="31"/>
    <col min="2" max="2" width="9.28515625" style="31" bestFit="1" customWidth="1"/>
    <col min="3" max="3" width="46.42578125" style="31" customWidth="1"/>
    <col min="4" max="17" width="15.85546875" style="31" customWidth="1"/>
    <col min="18" max="18" width="45" style="31" customWidth="1"/>
    <col min="19" max="19" width="12.5703125" style="31" customWidth="1"/>
    <col min="20" max="20" width="9.7109375" style="31" bestFit="1" customWidth="1"/>
    <col min="21" max="24" width="9.140625" style="31"/>
    <col min="25" max="25" width="13.7109375" style="31" customWidth="1"/>
    <col min="26" max="26" width="26" style="31" customWidth="1"/>
    <col min="27" max="16384" width="9.140625" style="31"/>
  </cols>
  <sheetData>
    <row r="2" spans="2:28" ht="29.25" customHeight="1" x14ac:dyDescent="0.3">
      <c r="B2" s="59" t="s">
        <v>119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2:28" ht="29.25" customHeight="1" x14ac:dyDescent="0.3">
      <c r="B3" s="60" t="s">
        <v>120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32"/>
    </row>
    <row r="4" spans="2:28" ht="29.25" customHeight="1" x14ac:dyDescent="0.3">
      <c r="B4" s="61" t="s">
        <v>97</v>
      </c>
      <c r="C4" s="61"/>
      <c r="D4" s="33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58" t="s">
        <v>96</v>
      </c>
      <c r="T4" s="35"/>
    </row>
    <row r="5" spans="2:28" s="38" customFormat="1" ht="65.25" customHeight="1" x14ac:dyDescent="0.2">
      <c r="B5" s="62" t="s">
        <v>18</v>
      </c>
      <c r="C5" s="65" t="s">
        <v>4</v>
      </c>
      <c r="D5" s="66" t="s">
        <v>0</v>
      </c>
      <c r="E5" s="67"/>
      <c r="F5" s="66" t="s">
        <v>1</v>
      </c>
      <c r="G5" s="67"/>
      <c r="H5" s="66" t="s">
        <v>104</v>
      </c>
      <c r="I5" s="67"/>
      <c r="J5" s="66" t="s">
        <v>2</v>
      </c>
      <c r="K5" s="67"/>
      <c r="L5" s="66" t="s">
        <v>102</v>
      </c>
      <c r="M5" s="67"/>
      <c r="N5" s="66" t="s">
        <v>3</v>
      </c>
      <c r="O5" s="67"/>
      <c r="P5" s="66" t="s">
        <v>101</v>
      </c>
      <c r="Q5" s="67"/>
      <c r="R5" s="71" t="s">
        <v>5</v>
      </c>
      <c r="S5" s="62" t="s">
        <v>18</v>
      </c>
      <c r="T5" s="36"/>
      <c r="U5" s="37"/>
      <c r="V5" s="37"/>
    </row>
    <row r="6" spans="2:28" s="38" customFormat="1" ht="70.5" customHeight="1" x14ac:dyDescent="0.2">
      <c r="B6" s="63"/>
      <c r="C6" s="65"/>
      <c r="D6" s="68" t="s">
        <v>25</v>
      </c>
      <c r="E6" s="69"/>
      <c r="F6" s="68" t="s">
        <v>113</v>
      </c>
      <c r="G6" s="69"/>
      <c r="H6" s="68" t="s">
        <v>114</v>
      </c>
      <c r="I6" s="69"/>
      <c r="J6" s="68" t="s">
        <v>48</v>
      </c>
      <c r="K6" s="69"/>
      <c r="L6" s="68" t="s">
        <v>118</v>
      </c>
      <c r="M6" s="69"/>
      <c r="N6" s="68" t="s">
        <v>117</v>
      </c>
      <c r="O6" s="69"/>
      <c r="P6" s="68" t="s">
        <v>28</v>
      </c>
      <c r="Q6" s="69"/>
      <c r="R6" s="71"/>
      <c r="S6" s="63"/>
      <c r="T6" s="37"/>
      <c r="U6" s="37"/>
      <c r="V6" s="37"/>
    </row>
    <row r="7" spans="2:28" s="38" customFormat="1" ht="70.5" customHeight="1" x14ac:dyDescent="0.2">
      <c r="B7" s="64"/>
      <c r="C7" s="39" t="s">
        <v>115</v>
      </c>
      <c r="D7" s="39">
        <v>2017</v>
      </c>
      <c r="E7" s="40">
        <v>2018</v>
      </c>
      <c r="F7" s="39">
        <v>2017</v>
      </c>
      <c r="G7" s="40">
        <v>2018</v>
      </c>
      <c r="H7" s="39">
        <v>2017</v>
      </c>
      <c r="I7" s="40">
        <v>2018</v>
      </c>
      <c r="J7" s="39">
        <v>2017</v>
      </c>
      <c r="K7" s="40">
        <v>2018</v>
      </c>
      <c r="L7" s="39">
        <v>2017</v>
      </c>
      <c r="M7" s="40">
        <v>2018</v>
      </c>
      <c r="N7" s="39">
        <v>2017</v>
      </c>
      <c r="O7" s="40">
        <v>2018</v>
      </c>
      <c r="P7" s="39">
        <v>2017</v>
      </c>
      <c r="Q7" s="40">
        <v>2018</v>
      </c>
      <c r="R7" s="40" t="s">
        <v>116</v>
      </c>
      <c r="S7" s="64"/>
      <c r="T7" s="37"/>
      <c r="U7" s="37"/>
      <c r="V7" s="37"/>
    </row>
    <row r="8" spans="2:28" ht="69" customHeight="1" x14ac:dyDescent="0.3">
      <c r="B8" s="41">
        <v>58</v>
      </c>
      <c r="C8" s="42" t="s">
        <v>125</v>
      </c>
      <c r="D8" s="51">
        <v>43</v>
      </c>
      <c r="E8" s="43">
        <v>35</v>
      </c>
      <c r="F8" s="43">
        <v>2817.9333333333329</v>
      </c>
      <c r="G8" s="43">
        <v>2883.5</v>
      </c>
      <c r="H8" s="43">
        <v>1523.9739420666665</v>
      </c>
      <c r="I8" s="43">
        <v>1592.2830604999999</v>
      </c>
      <c r="J8" s="43">
        <v>957.84672933333309</v>
      </c>
      <c r="K8" s="43">
        <v>1012.298306</v>
      </c>
      <c r="L8" s="43">
        <v>8.0921929333333331</v>
      </c>
      <c r="M8" s="53">
        <v>8.7752350000000003</v>
      </c>
      <c r="N8" s="43">
        <v>316.24817839999997</v>
      </c>
      <c r="O8" s="43">
        <v>322.90710999999999</v>
      </c>
      <c r="P8" s="43">
        <v>27.256842866666666</v>
      </c>
      <c r="Q8" s="43">
        <v>30.723758950000004</v>
      </c>
      <c r="R8" s="44" t="s">
        <v>121</v>
      </c>
      <c r="S8" s="45">
        <v>58</v>
      </c>
      <c r="T8" s="46"/>
      <c r="U8" s="47"/>
      <c r="V8" s="47"/>
      <c r="Z8" s="38"/>
      <c r="AB8" s="38"/>
    </row>
    <row r="9" spans="2:28" ht="69" customHeight="1" x14ac:dyDescent="0.3">
      <c r="B9" s="41" t="s">
        <v>136</v>
      </c>
      <c r="C9" s="42" t="s">
        <v>135</v>
      </c>
      <c r="D9" s="54">
        <v>50.000000000000014</v>
      </c>
      <c r="E9" s="54">
        <v>43</v>
      </c>
      <c r="F9" s="54">
        <v>2864.5</v>
      </c>
      <c r="G9" s="54">
        <v>2710.18</v>
      </c>
      <c r="H9" s="54">
        <v>2265.1326596500003</v>
      </c>
      <c r="I9" s="54">
        <v>2343.2568346666667</v>
      </c>
      <c r="J9" s="54">
        <v>317.7973352134801</v>
      </c>
      <c r="K9" s="54">
        <v>348.34212424333327</v>
      </c>
      <c r="L9" s="54">
        <v>67.573747100000006</v>
      </c>
      <c r="M9" s="54">
        <v>64.039349666666666</v>
      </c>
      <c r="N9" s="54">
        <v>893.04678845000001</v>
      </c>
      <c r="O9" s="54">
        <v>857.33014100000003</v>
      </c>
      <c r="P9" s="54">
        <v>62.531695249999999</v>
      </c>
      <c r="Q9" s="54">
        <v>74.989731250000006</v>
      </c>
      <c r="R9" s="44" t="s">
        <v>137</v>
      </c>
      <c r="S9" s="41" t="s">
        <v>136</v>
      </c>
      <c r="T9" s="46"/>
      <c r="U9" s="47"/>
      <c r="V9" s="47"/>
      <c r="Z9" s="38"/>
      <c r="AB9" s="38"/>
    </row>
    <row r="10" spans="2:28" ht="69" customHeight="1" x14ac:dyDescent="0.3">
      <c r="B10" s="41">
        <v>61</v>
      </c>
      <c r="C10" s="42" t="s">
        <v>126</v>
      </c>
      <c r="D10" s="51">
        <v>167</v>
      </c>
      <c r="E10" s="43">
        <v>101</v>
      </c>
      <c r="F10" s="43">
        <v>7166</v>
      </c>
      <c r="G10" s="43">
        <v>7174.3000000000011</v>
      </c>
      <c r="H10" s="43">
        <v>27674.583046</v>
      </c>
      <c r="I10" s="43">
        <v>28841.642532066664</v>
      </c>
      <c r="J10" s="43">
        <v>19939.792815766148</v>
      </c>
      <c r="K10" s="43">
        <v>20847.52650066667</v>
      </c>
      <c r="L10" s="43">
        <v>2788.9469509999999</v>
      </c>
      <c r="M10" s="53">
        <v>3035.2405090000002</v>
      </c>
      <c r="N10" s="43">
        <v>3072.9856100000002</v>
      </c>
      <c r="O10" s="43">
        <v>3088.0181319666663</v>
      </c>
      <c r="P10" s="43">
        <v>2424.9984370000002</v>
      </c>
      <c r="Q10" s="43">
        <v>2769.4040617999999</v>
      </c>
      <c r="R10" s="44" t="s">
        <v>122</v>
      </c>
      <c r="S10" s="45">
        <v>61</v>
      </c>
      <c r="T10" s="46"/>
      <c r="U10" s="47"/>
      <c r="V10" s="47"/>
      <c r="Z10" s="38"/>
      <c r="AB10" s="38"/>
    </row>
    <row r="11" spans="2:28" ht="69" customHeight="1" x14ac:dyDescent="0.3">
      <c r="B11" s="41">
        <v>62</v>
      </c>
      <c r="C11" s="42" t="s">
        <v>127</v>
      </c>
      <c r="D11" s="51">
        <v>162.99999999999997</v>
      </c>
      <c r="E11" s="43">
        <v>142</v>
      </c>
      <c r="F11" s="43">
        <v>5444.916666666667</v>
      </c>
      <c r="G11" s="43">
        <v>5494.2342657342651</v>
      </c>
      <c r="H11" s="43">
        <v>4491.6351265833337</v>
      </c>
      <c r="I11" s="43">
        <v>4689.8997702867127</v>
      </c>
      <c r="J11" s="43">
        <v>2379.4974125000008</v>
      </c>
      <c r="K11" s="43">
        <v>2527.8141233181809</v>
      </c>
      <c r="L11" s="43">
        <v>21.746369416666674</v>
      </c>
      <c r="M11" s="53">
        <v>11.572274181818184</v>
      </c>
      <c r="N11" s="43">
        <v>1031.2968872500001</v>
      </c>
      <c r="O11" s="43">
        <v>1026.67486356993</v>
      </c>
      <c r="P11" s="43">
        <v>14.690765016666671</v>
      </c>
      <c r="Q11" s="43">
        <v>18.290761360489505</v>
      </c>
      <c r="R11" s="44" t="s">
        <v>123</v>
      </c>
      <c r="S11" s="45">
        <v>62</v>
      </c>
      <c r="T11" s="46"/>
      <c r="U11" s="47"/>
      <c r="V11" s="47"/>
      <c r="Z11" s="38"/>
      <c r="AB11" s="38"/>
    </row>
    <row r="12" spans="2:28" ht="69" customHeight="1" x14ac:dyDescent="0.3">
      <c r="B12" s="41">
        <v>63</v>
      </c>
      <c r="C12" s="42" t="s">
        <v>128</v>
      </c>
      <c r="D12" s="51">
        <v>15</v>
      </c>
      <c r="E12" s="43">
        <v>12</v>
      </c>
      <c r="F12" s="43">
        <v>60</v>
      </c>
      <c r="G12" s="43">
        <v>175.5</v>
      </c>
      <c r="H12" s="43">
        <v>7.7107140000000003</v>
      </c>
      <c r="I12" s="43">
        <v>75.675635999999997</v>
      </c>
      <c r="J12" s="43">
        <v>3.4055070000000001</v>
      </c>
      <c r="K12" s="43">
        <v>59.864173999999998</v>
      </c>
      <c r="L12" s="43">
        <v>0.18022199999999999</v>
      </c>
      <c r="M12" s="53">
        <v>2.0764209999999999</v>
      </c>
      <c r="N12" s="43">
        <v>1.995852</v>
      </c>
      <c r="O12" s="43">
        <v>40.645943000000003</v>
      </c>
      <c r="P12" s="43">
        <v>0.18329400000000001</v>
      </c>
      <c r="Q12" s="43">
        <v>0.99048099999999994</v>
      </c>
      <c r="R12" s="44" t="s">
        <v>124</v>
      </c>
      <c r="S12" s="45">
        <v>63</v>
      </c>
      <c r="T12" s="46"/>
      <c r="U12" s="47"/>
      <c r="V12" s="47"/>
      <c r="Z12" s="38"/>
    </row>
    <row r="13" spans="2:28" ht="37.5" customHeight="1" x14ac:dyDescent="0.3">
      <c r="B13" s="70" t="s">
        <v>20</v>
      </c>
      <c r="C13" s="70"/>
      <c r="D13" s="48">
        <f>SUM(D8:D12)</f>
        <v>438</v>
      </c>
      <c r="E13" s="48">
        <f t="shared" ref="E13:Q13" si="0">SUM(E8:E12)</f>
        <v>333</v>
      </c>
      <c r="F13" s="48">
        <f t="shared" si="0"/>
        <v>18353.349999999999</v>
      </c>
      <c r="G13" s="48">
        <f t="shared" si="0"/>
        <v>18437.714265734267</v>
      </c>
      <c r="H13" s="48">
        <f t="shared" si="0"/>
        <v>35963.035488300004</v>
      </c>
      <c r="I13" s="48">
        <f t="shared" si="0"/>
        <v>37542.757833520045</v>
      </c>
      <c r="J13" s="48">
        <f t="shared" si="0"/>
        <v>23598.339799812962</v>
      </c>
      <c r="K13" s="48">
        <f t="shared" si="0"/>
        <v>24795.845228228183</v>
      </c>
      <c r="L13" s="48">
        <f t="shared" si="0"/>
        <v>2886.5394824499999</v>
      </c>
      <c r="M13" s="48">
        <f t="shared" si="0"/>
        <v>3121.7037888484851</v>
      </c>
      <c r="N13" s="48">
        <f t="shared" si="0"/>
        <v>5315.5733161000007</v>
      </c>
      <c r="O13" s="48">
        <f t="shared" si="0"/>
        <v>5335.5761895365968</v>
      </c>
      <c r="P13" s="48">
        <f t="shared" si="0"/>
        <v>2529.6610341333335</v>
      </c>
      <c r="Q13" s="48">
        <f t="shared" si="0"/>
        <v>2894.3987943604889</v>
      </c>
      <c r="R13" s="70" t="s">
        <v>19</v>
      </c>
      <c r="S13" s="70"/>
      <c r="T13" s="47"/>
      <c r="U13" s="47"/>
      <c r="V13" s="47"/>
      <c r="Z13" s="38"/>
    </row>
    <row r="14" spans="2:28" ht="18.75" x14ac:dyDescent="0.3"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</row>
    <row r="15" spans="2:28" ht="18.75" x14ac:dyDescent="0.3">
      <c r="B15" s="47"/>
      <c r="C15" s="47"/>
      <c r="D15" s="47"/>
      <c r="E15" s="47"/>
      <c r="F15" s="47"/>
      <c r="G15" s="47"/>
      <c r="H15" s="47"/>
      <c r="K15" s="47"/>
      <c r="L15" s="47"/>
    </row>
    <row r="16" spans="2:28" x14ac:dyDescent="0.2">
      <c r="I16" s="49"/>
      <c r="J16" s="49"/>
      <c r="M16" s="49"/>
      <c r="N16" s="49"/>
    </row>
    <row r="17" spans="2:16" ht="18.75" x14ac:dyDescent="0.3">
      <c r="B17" s="47"/>
      <c r="C17" s="47"/>
      <c r="D17" s="47"/>
      <c r="E17" s="47"/>
      <c r="F17" s="47"/>
      <c r="G17" s="47"/>
      <c r="H17" s="47"/>
      <c r="I17" s="46"/>
      <c r="J17" s="46"/>
      <c r="K17" s="46"/>
      <c r="L17" s="46"/>
    </row>
    <row r="18" spans="2:16" ht="18.75" x14ac:dyDescent="0.3">
      <c r="B18" s="47"/>
      <c r="C18" s="47"/>
      <c r="D18" s="47"/>
      <c r="E18" s="47"/>
      <c r="F18" s="47"/>
      <c r="G18" s="47"/>
      <c r="H18" s="47"/>
      <c r="I18" s="47"/>
      <c r="J18" s="47"/>
      <c r="K18" s="46"/>
      <c r="L18" s="46"/>
    </row>
    <row r="19" spans="2:16" ht="18.75" x14ac:dyDescent="0.3"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</row>
    <row r="20" spans="2:16" ht="18.75" x14ac:dyDescent="0.3"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</row>
    <row r="21" spans="2:16" ht="18.75" x14ac:dyDescent="0.3"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</row>
    <row r="22" spans="2:16" ht="18.75" x14ac:dyDescent="0.3"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</row>
    <row r="23" spans="2:16" ht="18.75" x14ac:dyDescent="0.3"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</row>
    <row r="24" spans="2:16" ht="18.75" x14ac:dyDescent="0.3"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</row>
    <row r="25" spans="2:16" ht="18.75" x14ac:dyDescent="0.3"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</row>
    <row r="26" spans="2:16" ht="18.75" x14ac:dyDescent="0.3"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</row>
    <row r="27" spans="2:16" ht="18.75" x14ac:dyDescent="0.3"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O27" s="49"/>
      <c r="P27" s="49"/>
    </row>
    <row r="28" spans="2:16" ht="18.75" x14ac:dyDescent="0.3"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O28" s="49"/>
      <c r="P28" s="49"/>
    </row>
    <row r="29" spans="2:16" ht="18.75" x14ac:dyDescent="0.3"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O29" s="49"/>
      <c r="P29" s="49"/>
    </row>
    <row r="30" spans="2:16" ht="18.75" x14ac:dyDescent="0.3"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O30" s="49"/>
      <c r="P30" s="49"/>
    </row>
    <row r="31" spans="2:16" ht="18.75" x14ac:dyDescent="0.3"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</row>
    <row r="32" spans="2:16" ht="18.75" x14ac:dyDescent="0.3"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</row>
    <row r="33" spans="2:23" ht="18.75" x14ac:dyDescent="0.3"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2:23" ht="18.75" x14ac:dyDescent="0.3"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</row>
    <row r="35" spans="2:23" ht="18.75" x14ac:dyDescent="0.3"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</row>
    <row r="36" spans="2:23" ht="18.75" x14ac:dyDescent="0.3"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</row>
    <row r="37" spans="2:23" ht="18.75" x14ac:dyDescent="0.3"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</row>
    <row r="38" spans="2:23" ht="18.75" x14ac:dyDescent="0.3"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</row>
    <row r="39" spans="2:23" ht="18.75" x14ac:dyDescent="0.3"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</row>
    <row r="40" spans="2:23" ht="18.75" x14ac:dyDescent="0.3"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</row>
    <row r="41" spans="2:23" ht="18.75" x14ac:dyDescent="0.3"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</row>
    <row r="42" spans="2:23" ht="18.75" x14ac:dyDescent="0.3"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</row>
    <row r="43" spans="2:23" ht="18.75" x14ac:dyDescent="0.3"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</row>
    <row r="44" spans="2:23" ht="18.75" x14ac:dyDescent="0.3"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</row>
    <row r="45" spans="2:23" ht="18.75" x14ac:dyDescent="0.3"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</row>
    <row r="46" spans="2:23" ht="18.75" x14ac:dyDescent="0.3"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</row>
    <row r="47" spans="2:23" ht="18.75" x14ac:dyDescent="0.3"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</row>
    <row r="48" spans="2:23" ht="18.75" x14ac:dyDescent="0.3"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</row>
    <row r="49" spans="2:25" ht="18.75" x14ac:dyDescent="0.3"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</row>
    <row r="50" spans="2:25" ht="18.75" x14ac:dyDescent="0.3"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</row>
    <row r="51" spans="2:25" ht="18.75" x14ac:dyDescent="0.3"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</row>
    <row r="52" spans="2:25" ht="18.75" x14ac:dyDescent="0.3"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</row>
    <row r="53" spans="2:25" ht="18.75" x14ac:dyDescent="0.3"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</row>
    <row r="54" spans="2:25" ht="18.75" x14ac:dyDescent="0.3"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</row>
    <row r="55" spans="2:25" ht="18.75" x14ac:dyDescent="0.3"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</row>
    <row r="56" spans="2:25" ht="18.75" x14ac:dyDescent="0.3"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</row>
    <row r="57" spans="2:25" ht="18.75" x14ac:dyDescent="0.3"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</row>
    <row r="58" spans="2:25" ht="18.75" x14ac:dyDescent="0.3"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</row>
    <row r="59" spans="2:25" ht="18.75" x14ac:dyDescent="0.3"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</row>
    <row r="60" spans="2:25" ht="18.75" x14ac:dyDescent="0.3"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</row>
    <row r="61" spans="2:25" ht="18.75" x14ac:dyDescent="0.3"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</row>
    <row r="62" spans="2:25" ht="18.75" x14ac:dyDescent="0.3"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</row>
    <row r="63" spans="2:25" ht="18.75" x14ac:dyDescent="0.3"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</row>
    <row r="64" spans="2:25" ht="18.75" x14ac:dyDescent="0.3"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</row>
    <row r="65" spans="2:25" ht="18.75" x14ac:dyDescent="0.3"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</row>
    <row r="66" spans="2:25" ht="18.75" x14ac:dyDescent="0.3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</row>
    <row r="67" spans="2:25" ht="18.75" x14ac:dyDescent="0.3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</row>
    <row r="68" spans="2:25" ht="18.75" x14ac:dyDescent="0.3"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</row>
    <row r="69" spans="2:25" ht="18.75" x14ac:dyDescent="0.3"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</row>
    <row r="70" spans="2:25" ht="18.75" x14ac:dyDescent="0.3"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</row>
    <row r="71" spans="2:25" ht="18.75" x14ac:dyDescent="0.3"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</row>
    <row r="72" spans="2:25" ht="18.75" x14ac:dyDescent="0.3"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</row>
    <row r="73" spans="2:25" ht="18.75" x14ac:dyDescent="0.3"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</row>
    <row r="74" spans="2:25" ht="18.75" x14ac:dyDescent="0.3"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</row>
    <row r="75" spans="2:25" ht="18.75" x14ac:dyDescent="0.3"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</row>
    <row r="76" spans="2:25" ht="18.75" x14ac:dyDescent="0.3"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</row>
    <row r="77" spans="2:25" ht="18.75" x14ac:dyDescent="0.3"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</row>
    <row r="78" spans="2:25" ht="18.75" x14ac:dyDescent="0.3"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</row>
    <row r="79" spans="2:25" ht="18.75" x14ac:dyDescent="0.3"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</row>
    <row r="80" spans="2:25" ht="18.75" x14ac:dyDescent="0.3"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</row>
    <row r="81" spans="2:25" ht="18.75" x14ac:dyDescent="0.3"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</row>
    <row r="82" spans="2:25" ht="18.75" x14ac:dyDescent="0.3"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</row>
    <row r="83" spans="2:25" ht="18.75" x14ac:dyDescent="0.3"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</row>
    <row r="84" spans="2:25" ht="18.75" x14ac:dyDescent="0.3"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</row>
    <row r="85" spans="2:25" ht="18.75" x14ac:dyDescent="0.3"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</row>
    <row r="86" spans="2:25" ht="18.75" x14ac:dyDescent="0.3"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</row>
    <row r="87" spans="2:25" ht="18.75" x14ac:dyDescent="0.3"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</row>
    <row r="88" spans="2:25" ht="18.75" x14ac:dyDescent="0.3"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</row>
    <row r="89" spans="2:25" ht="18.75" x14ac:dyDescent="0.3"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</row>
    <row r="90" spans="2:25" ht="18.75" x14ac:dyDescent="0.3"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</row>
    <row r="91" spans="2:25" ht="18.75" x14ac:dyDescent="0.3"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</row>
    <row r="92" spans="2:25" ht="18.75" x14ac:dyDescent="0.3"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</row>
    <row r="93" spans="2:25" ht="18.75" x14ac:dyDescent="0.3"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</row>
    <row r="94" spans="2:25" ht="18.75" x14ac:dyDescent="0.3"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</row>
    <row r="95" spans="2:25" ht="18.75" x14ac:dyDescent="0.3"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</row>
    <row r="96" spans="2:25" ht="18.75" x14ac:dyDescent="0.3"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</row>
    <row r="97" spans="2:25" ht="18.75" x14ac:dyDescent="0.3"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</row>
    <row r="98" spans="2:25" ht="18.75" x14ac:dyDescent="0.3"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</row>
    <row r="99" spans="2:25" ht="18.75" x14ac:dyDescent="0.3"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</row>
    <row r="100" spans="2:25" ht="18.75" x14ac:dyDescent="0.3"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</row>
    <row r="101" spans="2:25" ht="18.75" x14ac:dyDescent="0.3"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</row>
    <row r="102" spans="2:25" ht="18.75" x14ac:dyDescent="0.3"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</row>
    <row r="103" spans="2:25" ht="18.75" x14ac:dyDescent="0.3"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</row>
    <row r="104" spans="2:25" ht="18.75" x14ac:dyDescent="0.3"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</row>
    <row r="105" spans="2:25" ht="18.75" x14ac:dyDescent="0.3"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</row>
    <row r="106" spans="2:25" ht="18.75" x14ac:dyDescent="0.3"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</row>
    <row r="107" spans="2:25" ht="18.75" x14ac:dyDescent="0.3"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</row>
    <row r="108" spans="2:25" ht="18.75" x14ac:dyDescent="0.3"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</row>
    <row r="109" spans="2:25" ht="18.75" x14ac:dyDescent="0.3"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</row>
    <row r="110" spans="2:25" ht="18.75" x14ac:dyDescent="0.3"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</row>
    <row r="111" spans="2:25" ht="18.75" x14ac:dyDescent="0.3"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</row>
    <row r="112" spans="2:25" ht="18.75" x14ac:dyDescent="0.3"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</row>
    <row r="113" spans="2:25" ht="18.75" x14ac:dyDescent="0.3"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</row>
    <row r="114" spans="2:25" ht="18.75" x14ac:dyDescent="0.3"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</row>
    <row r="115" spans="2:25" ht="18.75" x14ac:dyDescent="0.3"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</row>
    <row r="116" spans="2:25" ht="18.75" x14ac:dyDescent="0.3"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</row>
    <row r="117" spans="2:25" ht="18.75" x14ac:dyDescent="0.3"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</row>
    <row r="118" spans="2:25" ht="18.75" x14ac:dyDescent="0.3"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</row>
    <row r="119" spans="2:25" ht="18.75" x14ac:dyDescent="0.3"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</row>
    <row r="120" spans="2:25" ht="18.75" x14ac:dyDescent="0.3"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</row>
    <row r="121" spans="2:25" ht="18.75" x14ac:dyDescent="0.3"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</row>
    <row r="122" spans="2:25" ht="18.75" x14ac:dyDescent="0.3"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</row>
    <row r="123" spans="2:25" ht="18.75" x14ac:dyDescent="0.3"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</row>
    <row r="124" spans="2:25" ht="18.75" x14ac:dyDescent="0.3"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</row>
    <row r="125" spans="2:25" ht="18.75" x14ac:dyDescent="0.3"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</row>
    <row r="126" spans="2:25" ht="18.75" x14ac:dyDescent="0.3"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</row>
    <row r="127" spans="2:25" ht="18.75" x14ac:dyDescent="0.3"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</row>
    <row r="128" spans="2:25" ht="18.75" x14ac:dyDescent="0.3"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  <c r="Y128" s="47"/>
    </row>
    <row r="129" spans="2:25" ht="18.75" x14ac:dyDescent="0.3"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</row>
    <row r="130" spans="2:25" ht="18.75" x14ac:dyDescent="0.3"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</row>
    <row r="131" spans="2:25" ht="18.75" x14ac:dyDescent="0.3"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</row>
    <row r="132" spans="2:25" ht="18.75" x14ac:dyDescent="0.3"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</row>
    <row r="133" spans="2:25" ht="18.75" x14ac:dyDescent="0.3"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</row>
    <row r="134" spans="2:25" ht="18.75" x14ac:dyDescent="0.3"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</row>
    <row r="135" spans="2:25" ht="18.75" x14ac:dyDescent="0.3"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</row>
    <row r="136" spans="2:25" ht="18.75" x14ac:dyDescent="0.3"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</row>
    <row r="137" spans="2:25" ht="18.75" x14ac:dyDescent="0.3"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  <c r="X137" s="47"/>
      <c r="Y137" s="47"/>
    </row>
    <row r="138" spans="2:25" ht="18.75" x14ac:dyDescent="0.3"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  <c r="X138" s="47"/>
      <c r="Y138" s="47"/>
    </row>
    <row r="139" spans="2:25" ht="18.75" x14ac:dyDescent="0.3"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7"/>
    </row>
    <row r="140" spans="2:25" ht="18.75" x14ac:dyDescent="0.3"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</row>
    <row r="141" spans="2:25" ht="18.75" x14ac:dyDescent="0.3"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  <c r="X141" s="47"/>
      <c r="Y141" s="47"/>
    </row>
    <row r="142" spans="2:25" ht="18.75" x14ac:dyDescent="0.3"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47"/>
    </row>
    <row r="143" spans="2:25" ht="18.75" x14ac:dyDescent="0.3"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</row>
    <row r="144" spans="2:25" ht="18.75" x14ac:dyDescent="0.3"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</row>
    <row r="145" spans="2:25" ht="18.75" x14ac:dyDescent="0.3"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</row>
    <row r="146" spans="2:25" ht="18.75" x14ac:dyDescent="0.3"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</row>
    <row r="147" spans="2:25" ht="18.75" x14ac:dyDescent="0.3"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  <c r="X147" s="47"/>
      <c r="Y147" s="47"/>
    </row>
    <row r="148" spans="2:25" ht="18.75" x14ac:dyDescent="0.3"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  <c r="X148" s="47"/>
      <c r="Y148" s="47"/>
    </row>
    <row r="149" spans="2:25" ht="18.75" x14ac:dyDescent="0.3"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  <c r="X149" s="47"/>
      <c r="Y149" s="47"/>
    </row>
    <row r="150" spans="2:25" ht="18.75" x14ac:dyDescent="0.3"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  <c r="X150" s="47"/>
      <c r="Y150" s="47"/>
    </row>
    <row r="151" spans="2:25" ht="18.75" x14ac:dyDescent="0.3"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  <c r="X151" s="47"/>
      <c r="Y151" s="47"/>
    </row>
    <row r="152" spans="2:25" ht="18.75" x14ac:dyDescent="0.3"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  <c r="X152" s="47"/>
      <c r="Y152" s="47"/>
    </row>
    <row r="153" spans="2:25" ht="18.75" x14ac:dyDescent="0.3"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  <c r="X153" s="47"/>
      <c r="Y153" s="47"/>
    </row>
    <row r="154" spans="2:25" ht="18.75" x14ac:dyDescent="0.3"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  <c r="X154" s="47"/>
      <c r="Y154" s="47"/>
    </row>
    <row r="155" spans="2:25" ht="18.75" x14ac:dyDescent="0.3"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  <c r="X155" s="47"/>
      <c r="Y155" s="47"/>
    </row>
    <row r="156" spans="2:25" ht="18.75" x14ac:dyDescent="0.3"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  <c r="X156" s="47"/>
      <c r="Y156" s="47"/>
    </row>
    <row r="157" spans="2:25" ht="18.75" x14ac:dyDescent="0.3"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  <c r="X157" s="47"/>
      <c r="Y157" s="47"/>
    </row>
    <row r="158" spans="2:25" ht="18.75" x14ac:dyDescent="0.3"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</row>
    <row r="159" spans="2:25" ht="18.75" x14ac:dyDescent="0.3"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</row>
  </sheetData>
  <mergeCells count="23">
    <mergeCell ref="B13:C13"/>
    <mergeCell ref="R13:S13"/>
    <mergeCell ref="N5:O5"/>
    <mergeCell ref="P5:Q5"/>
    <mergeCell ref="R5:R6"/>
    <mergeCell ref="S5:S7"/>
    <mergeCell ref="D6:E6"/>
    <mergeCell ref="F6:G6"/>
    <mergeCell ref="H6:I6"/>
    <mergeCell ref="J6:K6"/>
    <mergeCell ref="L6:M6"/>
    <mergeCell ref="N6:O6"/>
    <mergeCell ref="B2:S2"/>
    <mergeCell ref="B3:S3"/>
    <mergeCell ref="B4:C4"/>
    <mergeCell ref="B5:B7"/>
    <mergeCell ref="C5:C6"/>
    <mergeCell ref="D5:E5"/>
    <mergeCell ref="F5:G5"/>
    <mergeCell ref="H5:I5"/>
    <mergeCell ref="J5:K5"/>
    <mergeCell ref="L5:M5"/>
    <mergeCell ref="P6:Q6"/>
  </mergeCells>
  <printOptions horizontalCentered="1" verticalCentered="1"/>
  <pageMargins left="0" right="0" top="0" bottom="0" header="0.511811023622047" footer="0.511811023622047"/>
  <pageSetup paperSize="9" scale="40" orientation="landscape" horizontalDpi="300" verticalDpi="300" r:id="rId1"/>
  <headerFooter alignWithMargins="0"/>
  <ignoredErrors>
    <ignoredError sqref="D13:Q13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1:L11"/>
  <sheetViews>
    <sheetView showGridLines="0" rightToLeft="1" view="pageBreakPreview" zoomScale="60" zoomScaleNormal="71" workbookViewId="0">
      <selection activeCell="L7" sqref="L7"/>
    </sheetView>
  </sheetViews>
  <sheetFormatPr defaultRowHeight="54.95" customHeight="1" x14ac:dyDescent="0.2"/>
  <cols>
    <col min="1" max="1" width="9.140625" style="1"/>
    <col min="2" max="2" width="9.42578125" style="1" bestFit="1" customWidth="1"/>
    <col min="3" max="3" width="44.42578125" style="1" customWidth="1"/>
    <col min="4" max="4" width="15.85546875" style="1" customWidth="1"/>
    <col min="5" max="5" width="31.5703125" style="1" bestFit="1" customWidth="1"/>
    <col min="6" max="6" width="39" style="1" bestFit="1" customWidth="1"/>
    <col min="7" max="7" width="28.140625" style="1" bestFit="1" customWidth="1"/>
    <col min="8" max="8" width="33.28515625" style="1" bestFit="1" customWidth="1"/>
    <col min="9" max="9" width="52.28515625" style="1" bestFit="1" customWidth="1"/>
    <col min="10" max="10" width="19.85546875" style="1" bestFit="1" customWidth="1"/>
    <col min="11" max="11" width="39.140625" style="1" customWidth="1"/>
    <col min="12" max="12" width="44.28515625" style="1" customWidth="1"/>
    <col min="13" max="13" width="12.85546875" style="1" bestFit="1" customWidth="1"/>
    <col min="14" max="16384" width="9.140625" style="1"/>
  </cols>
  <sheetData>
    <row r="1" spans="2:12" ht="28.5" customHeight="1" x14ac:dyDescent="0.3">
      <c r="B1" s="73" t="s">
        <v>130</v>
      </c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2:12" ht="20.25" customHeight="1" x14ac:dyDescent="0.3">
      <c r="B2" s="87" t="s">
        <v>129</v>
      </c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2:12" ht="20.25" customHeight="1" x14ac:dyDescent="0.3">
      <c r="B3" s="96" t="s">
        <v>46</v>
      </c>
      <c r="C3" s="96"/>
      <c r="D3" s="3"/>
      <c r="E3" s="3"/>
      <c r="F3" s="3"/>
      <c r="G3" s="3"/>
      <c r="H3" s="3"/>
      <c r="I3" s="3"/>
      <c r="J3" s="3"/>
      <c r="K3" s="3"/>
      <c r="L3" s="52" t="s">
        <v>47</v>
      </c>
    </row>
    <row r="4" spans="2:12" ht="88.5" customHeight="1" x14ac:dyDescent="0.2">
      <c r="B4" s="77" t="s">
        <v>18</v>
      </c>
      <c r="C4" s="78" t="s">
        <v>4</v>
      </c>
      <c r="D4" s="20" t="s">
        <v>50</v>
      </c>
      <c r="E4" s="20" t="s">
        <v>51</v>
      </c>
      <c r="F4" s="20" t="s">
        <v>49</v>
      </c>
      <c r="G4" s="20" t="s">
        <v>98</v>
      </c>
      <c r="H4" s="20" t="s">
        <v>100</v>
      </c>
      <c r="I4" s="20" t="s">
        <v>83</v>
      </c>
      <c r="J4" s="20" t="s">
        <v>16</v>
      </c>
      <c r="K4" s="79" t="s">
        <v>5</v>
      </c>
      <c r="L4" s="79" t="s">
        <v>18</v>
      </c>
    </row>
    <row r="5" spans="2:12" ht="132.75" customHeight="1" x14ac:dyDescent="0.2">
      <c r="B5" s="77"/>
      <c r="C5" s="78"/>
      <c r="D5" s="16" t="s">
        <v>52</v>
      </c>
      <c r="E5" s="16" t="s">
        <v>53</v>
      </c>
      <c r="F5" s="16" t="s">
        <v>99</v>
      </c>
      <c r="G5" s="16" t="s">
        <v>54</v>
      </c>
      <c r="H5" s="16" t="s">
        <v>55</v>
      </c>
      <c r="I5" s="16" t="s">
        <v>84</v>
      </c>
      <c r="J5" s="16" t="s">
        <v>19</v>
      </c>
      <c r="K5" s="79"/>
      <c r="L5" s="79"/>
    </row>
    <row r="6" spans="2:12" ht="54.95" customHeight="1" x14ac:dyDescent="0.2">
      <c r="B6" s="17">
        <v>58</v>
      </c>
      <c r="C6" s="18" t="s">
        <v>125</v>
      </c>
      <c r="D6" s="19">
        <v>0</v>
      </c>
      <c r="E6" s="19">
        <v>0</v>
      </c>
      <c r="F6" s="19">
        <v>2.5394975</v>
      </c>
      <c r="G6" s="19">
        <v>0.15176899999999999</v>
      </c>
      <c r="H6" s="19">
        <v>3.3357735000000002</v>
      </c>
      <c r="I6" s="19">
        <v>2.7481949999999999</v>
      </c>
      <c r="J6" s="19">
        <f>SUM(E6:I6)</f>
        <v>8.7752349999999986</v>
      </c>
      <c r="K6" s="44" t="s">
        <v>121</v>
      </c>
      <c r="L6" s="45">
        <v>58</v>
      </c>
    </row>
    <row r="7" spans="2:12" ht="121.5" customHeight="1" x14ac:dyDescent="0.2">
      <c r="B7" s="41" t="s">
        <v>136</v>
      </c>
      <c r="C7" s="18" t="s">
        <v>138</v>
      </c>
      <c r="D7" s="19">
        <v>0</v>
      </c>
      <c r="E7" s="19">
        <v>0.75339500000000004</v>
      </c>
      <c r="F7" s="19">
        <v>38.569179333333331</v>
      </c>
      <c r="G7" s="19">
        <v>0.60138000000000025</v>
      </c>
      <c r="H7" s="19">
        <v>0.12837033333333345</v>
      </c>
      <c r="I7" s="19">
        <v>23.987024999999999</v>
      </c>
      <c r="J7" s="19">
        <f t="shared" ref="J7:J10" si="0">SUM(E7:I7)</f>
        <v>64.039349666666666</v>
      </c>
      <c r="K7" s="44" t="s">
        <v>137</v>
      </c>
      <c r="L7" s="41" t="s">
        <v>136</v>
      </c>
    </row>
    <row r="8" spans="2:12" ht="54.95" customHeight="1" x14ac:dyDescent="0.2">
      <c r="B8" s="17">
        <v>61</v>
      </c>
      <c r="C8" s="18" t="s">
        <v>126</v>
      </c>
      <c r="D8" s="19">
        <v>0</v>
      </c>
      <c r="E8" s="19">
        <v>292.45349800000002</v>
      </c>
      <c r="F8" s="19">
        <v>1206.6013208000002</v>
      </c>
      <c r="G8" s="19">
        <v>195.19969180000001</v>
      </c>
      <c r="H8" s="19">
        <v>384.74578400000001</v>
      </c>
      <c r="I8" s="19">
        <v>956.2402143999999</v>
      </c>
      <c r="J8" s="19">
        <f t="shared" si="0"/>
        <v>3035.2405090000002</v>
      </c>
      <c r="K8" s="44" t="s">
        <v>122</v>
      </c>
      <c r="L8" s="45">
        <v>61</v>
      </c>
    </row>
    <row r="9" spans="2:12" ht="54.95" customHeight="1" x14ac:dyDescent="0.2">
      <c r="B9" s="17">
        <v>62</v>
      </c>
      <c r="C9" s="18" t="s">
        <v>127</v>
      </c>
      <c r="D9" s="19">
        <v>0</v>
      </c>
      <c r="E9" s="19">
        <v>0</v>
      </c>
      <c r="F9" s="19">
        <v>-1.191246</v>
      </c>
      <c r="G9" s="19">
        <v>5.1212559999999998</v>
      </c>
      <c r="H9" s="19">
        <v>1.3749360909090909</v>
      </c>
      <c r="I9" s="19">
        <v>6.2673280909090909</v>
      </c>
      <c r="J9" s="19">
        <f t="shared" si="0"/>
        <v>11.572274181818182</v>
      </c>
      <c r="K9" s="44" t="s">
        <v>123</v>
      </c>
      <c r="L9" s="45">
        <v>62</v>
      </c>
    </row>
    <row r="10" spans="2:12" ht="54.95" customHeight="1" x14ac:dyDescent="0.2">
      <c r="B10" s="17">
        <v>63</v>
      </c>
      <c r="C10" s="18" t="s">
        <v>128</v>
      </c>
      <c r="D10" s="19">
        <v>0</v>
      </c>
      <c r="E10" s="19">
        <v>0</v>
      </c>
      <c r="F10" s="19">
        <v>0.55212899999999998</v>
      </c>
      <c r="G10" s="19">
        <v>0.20314699999999999</v>
      </c>
      <c r="H10" s="19">
        <v>1.321145</v>
      </c>
      <c r="I10" s="19">
        <v>0</v>
      </c>
      <c r="J10" s="19">
        <f t="shared" si="0"/>
        <v>2.0764209999999999</v>
      </c>
      <c r="K10" s="44" t="s">
        <v>124</v>
      </c>
      <c r="L10" s="45">
        <v>63</v>
      </c>
    </row>
    <row r="11" spans="2:12" ht="54.95" customHeight="1" x14ac:dyDescent="0.2">
      <c r="B11" s="72" t="s">
        <v>20</v>
      </c>
      <c r="C11" s="72"/>
      <c r="D11" s="22">
        <f>SUM(D6:D10)</f>
        <v>0</v>
      </c>
      <c r="E11" s="22">
        <f t="shared" ref="E11:J11" si="1">SUM(E6:E10)</f>
        <v>293.20689300000004</v>
      </c>
      <c r="F11" s="22">
        <f t="shared" si="1"/>
        <v>1247.0708806333332</v>
      </c>
      <c r="G11" s="22">
        <f t="shared" si="1"/>
        <v>201.27724380000001</v>
      </c>
      <c r="H11" s="22">
        <f t="shared" si="1"/>
        <v>390.90600892424243</v>
      </c>
      <c r="I11" s="22">
        <f t="shared" si="1"/>
        <v>989.24276249090906</v>
      </c>
      <c r="J11" s="22">
        <f t="shared" si="1"/>
        <v>3121.7037888484851</v>
      </c>
      <c r="K11" s="26" t="s">
        <v>19</v>
      </c>
      <c r="L11" s="26"/>
    </row>
  </sheetData>
  <mergeCells count="8">
    <mergeCell ref="B11:C11"/>
    <mergeCell ref="B1:L1"/>
    <mergeCell ref="K4:K5"/>
    <mergeCell ref="L4:L5"/>
    <mergeCell ref="C4:C5"/>
    <mergeCell ref="B4:B5"/>
    <mergeCell ref="B2:L2"/>
    <mergeCell ref="B3:C3"/>
  </mergeCells>
  <phoneticPr fontId="3" type="noConversion"/>
  <printOptions horizontalCentered="1" verticalCentered="1"/>
  <pageMargins left="0" right="0" top="0" bottom="0" header="0.511811023622047" footer="0.511811023622047"/>
  <pageSetup paperSize="9" scale="40" orientation="landscape" horizontalDpi="300" verticalDpi="300" r:id="rId1"/>
  <headerFooter alignWithMargins="0"/>
  <ignoredErrors>
    <ignoredError sqref="J6 J8:J1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1:L12"/>
  <sheetViews>
    <sheetView showGridLines="0" rightToLeft="1" zoomScale="70" zoomScaleNormal="70" workbookViewId="0">
      <selection activeCell="K3" sqref="K3"/>
    </sheetView>
  </sheetViews>
  <sheetFormatPr defaultRowHeight="54.95" customHeight="1" x14ac:dyDescent="0.2"/>
  <cols>
    <col min="1" max="1" width="9.140625" style="1"/>
    <col min="2" max="2" width="9.42578125" style="1" bestFit="1" customWidth="1"/>
    <col min="3" max="3" width="53.7109375" style="1" customWidth="1"/>
    <col min="4" max="4" width="14.42578125" style="1" bestFit="1" customWidth="1"/>
    <col min="5" max="5" width="20.85546875" style="1" bestFit="1" customWidth="1"/>
    <col min="6" max="6" width="23.42578125" style="1" bestFit="1" customWidth="1"/>
    <col min="7" max="7" width="20.140625" style="1" bestFit="1" customWidth="1"/>
    <col min="8" max="8" width="21.28515625" style="1" bestFit="1" customWidth="1"/>
    <col min="9" max="9" width="18.7109375" style="1" bestFit="1" customWidth="1"/>
    <col min="10" max="10" width="46.140625" style="1" customWidth="1"/>
    <col min="11" max="11" width="12.140625" style="1" customWidth="1"/>
    <col min="12" max="12" width="9.28515625" style="1" bestFit="1" customWidth="1"/>
    <col min="13" max="16384" width="9.140625" style="1"/>
  </cols>
  <sheetData>
    <row r="1" spans="2:12" ht="54.95" customHeight="1" x14ac:dyDescent="0.3">
      <c r="B1" s="73" t="s">
        <v>57</v>
      </c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2:12" ht="39.75" customHeight="1" x14ac:dyDescent="0.3">
      <c r="B2" s="75" t="s">
        <v>58</v>
      </c>
      <c r="C2" s="75"/>
      <c r="D2" s="75"/>
      <c r="E2" s="75"/>
      <c r="F2" s="75"/>
      <c r="G2" s="75"/>
      <c r="H2" s="75"/>
      <c r="I2" s="75"/>
      <c r="J2" s="75"/>
      <c r="K2" s="75"/>
      <c r="L2" s="75"/>
    </row>
    <row r="3" spans="2:12" ht="54.95" customHeight="1" x14ac:dyDescent="0.3">
      <c r="B3" s="76" t="s">
        <v>131</v>
      </c>
      <c r="C3" s="76"/>
      <c r="D3" s="2"/>
      <c r="E3" s="2"/>
      <c r="F3" s="2"/>
      <c r="G3" s="2"/>
      <c r="H3" s="2"/>
      <c r="I3" s="2"/>
      <c r="J3" s="2"/>
      <c r="K3" s="58" t="s">
        <v>96</v>
      </c>
    </row>
    <row r="4" spans="2:12" ht="54.95" customHeight="1" x14ac:dyDescent="0.2">
      <c r="B4" s="77" t="s">
        <v>18</v>
      </c>
      <c r="C4" s="78" t="s">
        <v>4</v>
      </c>
      <c r="D4" s="25" t="s">
        <v>1</v>
      </c>
      <c r="E4" s="25" t="s">
        <v>3</v>
      </c>
      <c r="F4" s="25" t="s">
        <v>103</v>
      </c>
      <c r="G4" s="25" t="s">
        <v>2</v>
      </c>
      <c r="H4" s="25" t="s">
        <v>102</v>
      </c>
      <c r="I4" s="25" t="s">
        <v>101</v>
      </c>
      <c r="J4" s="79" t="s">
        <v>5</v>
      </c>
      <c r="K4" s="79" t="s">
        <v>18</v>
      </c>
    </row>
    <row r="5" spans="2:12" ht="67.5" customHeight="1" x14ac:dyDescent="0.2">
      <c r="B5" s="77"/>
      <c r="C5" s="78"/>
      <c r="D5" s="16" t="s">
        <v>45</v>
      </c>
      <c r="E5" s="16" t="s">
        <v>24</v>
      </c>
      <c r="F5" s="16" t="s">
        <v>26</v>
      </c>
      <c r="G5" s="16" t="s">
        <v>48</v>
      </c>
      <c r="H5" s="16" t="s">
        <v>27</v>
      </c>
      <c r="I5" s="16" t="s">
        <v>28</v>
      </c>
      <c r="J5" s="79"/>
      <c r="K5" s="79"/>
    </row>
    <row r="6" spans="2:12" ht="67.5" customHeight="1" x14ac:dyDescent="0.2">
      <c r="B6" s="41">
        <v>58</v>
      </c>
      <c r="C6" s="42" t="s">
        <v>125</v>
      </c>
      <c r="D6" s="15">
        <v>2045</v>
      </c>
      <c r="E6" s="15">
        <v>220.55061000000001</v>
      </c>
      <c r="F6" s="15">
        <v>1382.699335</v>
      </c>
      <c r="G6" s="15">
        <v>861.76139499999999</v>
      </c>
      <c r="H6" s="15">
        <v>6.5027499999999998</v>
      </c>
      <c r="I6" s="15">
        <v>28.351929999999999</v>
      </c>
      <c r="J6" s="44" t="s">
        <v>121</v>
      </c>
      <c r="K6" s="45">
        <v>58</v>
      </c>
    </row>
    <row r="7" spans="2:12" ht="67.5" customHeight="1" x14ac:dyDescent="0.2">
      <c r="B7" s="41" t="s">
        <v>136</v>
      </c>
      <c r="C7" s="42" t="s">
        <v>138</v>
      </c>
      <c r="D7" s="15">
        <v>2142.8466666666668</v>
      </c>
      <c r="E7" s="15">
        <v>820.30995700000005</v>
      </c>
      <c r="F7" s="15">
        <v>2033.6809960000001</v>
      </c>
      <c r="G7" s="15">
        <v>227.40748991000004</v>
      </c>
      <c r="H7" s="15">
        <v>61.466226999999996</v>
      </c>
      <c r="I7" s="15">
        <v>57.765526016666669</v>
      </c>
      <c r="J7" s="44" t="s">
        <v>137</v>
      </c>
      <c r="K7" s="45" t="s">
        <v>136</v>
      </c>
    </row>
    <row r="8" spans="2:12" ht="67.5" customHeight="1" x14ac:dyDescent="0.2">
      <c r="B8" s="41">
        <v>61</v>
      </c>
      <c r="C8" s="42" t="s">
        <v>126</v>
      </c>
      <c r="D8" s="15">
        <v>4588.2</v>
      </c>
      <c r="E8" s="15">
        <v>1979.1147654000001</v>
      </c>
      <c r="F8" s="15">
        <v>22548.560641400003</v>
      </c>
      <c r="G8" s="15">
        <v>16651.8874928</v>
      </c>
      <c r="H8" s="15">
        <v>1364.7665357999999</v>
      </c>
      <c r="I8" s="15">
        <v>1271.4554848</v>
      </c>
      <c r="J8" s="44" t="s">
        <v>122</v>
      </c>
      <c r="K8" s="45">
        <v>61</v>
      </c>
    </row>
    <row r="9" spans="2:12" ht="67.5" customHeight="1" x14ac:dyDescent="0.2">
      <c r="B9" s="41">
        <v>62</v>
      </c>
      <c r="C9" s="42" t="s">
        <v>127</v>
      </c>
      <c r="D9" s="15">
        <v>2917</v>
      </c>
      <c r="E9" s="15">
        <v>672.68748000000005</v>
      </c>
      <c r="F9" s="15">
        <v>2671.4765280000001</v>
      </c>
      <c r="G9" s="15">
        <v>1753.4035040000001</v>
      </c>
      <c r="H9" s="15">
        <v>0.32601999999999998</v>
      </c>
      <c r="I9" s="15">
        <v>8.1611759999999993</v>
      </c>
      <c r="J9" s="44" t="s">
        <v>123</v>
      </c>
      <c r="K9" s="45">
        <v>62</v>
      </c>
    </row>
    <row r="10" spans="2:12" ht="67.5" customHeight="1" x14ac:dyDescent="0.2">
      <c r="B10" s="41">
        <v>63</v>
      </c>
      <c r="C10" s="42" t="s">
        <v>128</v>
      </c>
      <c r="D10" s="15">
        <v>133.5</v>
      </c>
      <c r="E10" s="15">
        <v>31.031731000000001</v>
      </c>
      <c r="F10" s="15">
        <v>59.593457000000001</v>
      </c>
      <c r="G10" s="15">
        <v>48.307651</v>
      </c>
      <c r="H10" s="15">
        <v>1.99183</v>
      </c>
      <c r="I10" s="15">
        <v>0.750718</v>
      </c>
      <c r="J10" s="44" t="s">
        <v>124</v>
      </c>
      <c r="K10" s="45">
        <v>63</v>
      </c>
    </row>
    <row r="11" spans="2:12" ht="54.95" customHeight="1" x14ac:dyDescent="0.2">
      <c r="B11" s="72" t="s">
        <v>20</v>
      </c>
      <c r="C11" s="72"/>
      <c r="D11" s="22">
        <f>SUM(D6:D10)</f>
        <v>11826.546666666665</v>
      </c>
      <c r="E11" s="22">
        <f t="shared" ref="E11:I11" si="0">SUM(E6:E10)</f>
        <v>3723.6945434000004</v>
      </c>
      <c r="F11" s="22">
        <f t="shared" si="0"/>
        <v>28696.010957400002</v>
      </c>
      <c r="G11" s="22">
        <f t="shared" si="0"/>
        <v>19542.767532710001</v>
      </c>
      <c r="H11" s="22">
        <f t="shared" si="0"/>
        <v>1435.0533627999998</v>
      </c>
      <c r="I11" s="22">
        <f t="shared" si="0"/>
        <v>1366.4848348166668</v>
      </c>
      <c r="J11" s="72" t="s">
        <v>19</v>
      </c>
      <c r="K11" s="72"/>
    </row>
    <row r="12" spans="2:12" ht="54.95" customHeight="1" x14ac:dyDescent="0.3">
      <c r="D12" s="28"/>
    </row>
  </sheetData>
  <mergeCells count="9">
    <mergeCell ref="B11:C11"/>
    <mergeCell ref="J11:K11"/>
    <mergeCell ref="B1:L1"/>
    <mergeCell ref="B2:L2"/>
    <mergeCell ref="B3:C3"/>
    <mergeCell ref="B4:B5"/>
    <mergeCell ref="C4:C5"/>
    <mergeCell ref="J4:J5"/>
    <mergeCell ref="K4:K5"/>
  </mergeCells>
  <phoneticPr fontId="3" type="noConversion"/>
  <printOptions horizontalCentered="1" verticalCentered="1"/>
  <pageMargins left="0" right="0" top="0" bottom="0" header="0.5" footer="0.5"/>
  <pageSetup paperSize="9" scale="4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2:M19"/>
  <sheetViews>
    <sheetView showGridLines="0" rightToLeft="1" topLeftCell="B1" zoomScale="90" zoomScaleNormal="90" workbookViewId="0">
      <selection activeCell="M10" sqref="M10"/>
    </sheetView>
  </sheetViews>
  <sheetFormatPr defaultRowHeight="12.75" x14ac:dyDescent="0.2"/>
  <cols>
    <col min="1" max="1" width="9.140625" style="1"/>
    <col min="2" max="2" width="9.42578125" style="1" bestFit="1" customWidth="1"/>
    <col min="3" max="3" width="53.5703125" style="1" customWidth="1"/>
    <col min="4" max="11" width="13.85546875" style="1" customWidth="1"/>
    <col min="12" max="12" width="43.5703125" style="1" customWidth="1"/>
    <col min="13" max="13" width="9.28515625" style="1" bestFit="1" customWidth="1"/>
    <col min="14" max="14" width="11.5703125" style="1" bestFit="1" customWidth="1"/>
    <col min="15" max="15" width="9.140625" style="1"/>
    <col min="16" max="16" width="9.7109375" style="1" bestFit="1" customWidth="1"/>
    <col min="17" max="19" width="9.140625" style="1"/>
    <col min="20" max="20" width="11.140625" style="1" bestFit="1" customWidth="1"/>
    <col min="21" max="16384" width="9.140625" style="1"/>
  </cols>
  <sheetData>
    <row r="2" spans="2:13" ht="19.5" x14ac:dyDescent="0.3">
      <c r="B2" s="73" t="s">
        <v>59</v>
      </c>
      <c r="C2" s="74"/>
      <c r="D2" s="74"/>
      <c r="E2" s="74"/>
      <c r="F2" s="74"/>
      <c r="G2" s="74"/>
      <c r="H2" s="74"/>
      <c r="I2" s="74"/>
      <c r="J2" s="74"/>
      <c r="K2" s="74"/>
      <c r="L2" s="74"/>
    </row>
    <row r="3" spans="2:13" ht="25.5" customHeight="1" x14ac:dyDescent="0.3">
      <c r="B3" s="75" t="s">
        <v>60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3"/>
    </row>
    <row r="4" spans="2:13" ht="25.5" customHeight="1" x14ac:dyDescent="0.35">
      <c r="B4" s="13"/>
      <c r="C4" s="23"/>
      <c r="D4" s="23"/>
      <c r="E4" s="23"/>
      <c r="F4" s="23"/>
      <c r="G4" s="23"/>
      <c r="H4" s="23"/>
      <c r="I4" s="23"/>
      <c r="J4" s="23"/>
      <c r="K4" s="23"/>
      <c r="L4" s="23"/>
      <c r="M4" s="14"/>
    </row>
    <row r="5" spans="2:13" ht="28.5" customHeight="1" x14ac:dyDescent="0.2">
      <c r="B5" s="77" t="s">
        <v>18</v>
      </c>
      <c r="C5" s="78" t="s">
        <v>4</v>
      </c>
      <c r="D5" s="80" t="s">
        <v>111</v>
      </c>
      <c r="E5" s="81"/>
      <c r="F5" s="77" t="s">
        <v>109</v>
      </c>
      <c r="G5" s="77"/>
      <c r="H5" s="77" t="s">
        <v>6</v>
      </c>
      <c r="I5" s="77"/>
      <c r="J5" s="77" t="s">
        <v>16</v>
      </c>
      <c r="K5" s="77"/>
      <c r="L5" s="79" t="s">
        <v>5</v>
      </c>
      <c r="M5" s="79" t="s">
        <v>18</v>
      </c>
    </row>
    <row r="6" spans="2:13" s="8" customFormat="1" ht="38.25" customHeight="1" x14ac:dyDescent="0.2">
      <c r="B6" s="77"/>
      <c r="C6" s="78"/>
      <c r="D6" s="84" t="s">
        <v>112</v>
      </c>
      <c r="E6" s="85"/>
      <c r="F6" s="79" t="s">
        <v>61</v>
      </c>
      <c r="G6" s="79"/>
      <c r="H6" s="79" t="s">
        <v>29</v>
      </c>
      <c r="I6" s="79"/>
      <c r="J6" s="79" t="s">
        <v>19</v>
      </c>
      <c r="K6" s="79"/>
      <c r="L6" s="79"/>
      <c r="M6" s="79"/>
    </row>
    <row r="7" spans="2:13" ht="26.25" customHeight="1" x14ac:dyDescent="0.2">
      <c r="B7" s="77"/>
      <c r="C7" s="78"/>
      <c r="D7" s="16" t="s">
        <v>7</v>
      </c>
      <c r="E7" s="20" t="s">
        <v>8</v>
      </c>
      <c r="F7" s="20" t="s">
        <v>7</v>
      </c>
      <c r="G7" s="20" t="s">
        <v>8</v>
      </c>
      <c r="H7" s="20" t="s">
        <v>7</v>
      </c>
      <c r="I7" s="20" t="s">
        <v>8</v>
      </c>
      <c r="J7" s="20" t="s">
        <v>7</v>
      </c>
      <c r="K7" s="20" t="s">
        <v>8</v>
      </c>
      <c r="L7" s="79"/>
      <c r="M7" s="79"/>
    </row>
    <row r="8" spans="2:13" ht="36" x14ac:dyDescent="0.2">
      <c r="B8" s="77"/>
      <c r="C8" s="78"/>
      <c r="D8" s="16" t="s">
        <v>31</v>
      </c>
      <c r="E8" s="16" t="s">
        <v>30</v>
      </c>
      <c r="F8" s="16" t="s">
        <v>31</v>
      </c>
      <c r="G8" s="16" t="s">
        <v>30</v>
      </c>
      <c r="H8" s="16" t="s">
        <v>31</v>
      </c>
      <c r="I8" s="16" t="s">
        <v>30</v>
      </c>
      <c r="J8" s="16" t="s">
        <v>31</v>
      </c>
      <c r="K8" s="16" t="s">
        <v>30</v>
      </c>
      <c r="L8" s="79"/>
      <c r="M8" s="79"/>
    </row>
    <row r="9" spans="2:13" ht="54.95" customHeight="1" x14ac:dyDescent="0.2">
      <c r="B9" s="41">
        <v>58</v>
      </c>
      <c r="C9" s="42" t="s">
        <v>125</v>
      </c>
      <c r="D9" s="19"/>
      <c r="E9" s="19"/>
      <c r="F9" s="19">
        <v>35</v>
      </c>
      <c r="G9" s="19">
        <v>2884</v>
      </c>
      <c r="H9" s="19"/>
      <c r="I9" s="19"/>
      <c r="J9" s="19">
        <f t="shared" ref="J9:K13" si="0">D9+F9+H9</f>
        <v>35</v>
      </c>
      <c r="K9" s="19">
        <f t="shared" si="0"/>
        <v>2884</v>
      </c>
      <c r="L9" s="44" t="s">
        <v>121</v>
      </c>
      <c r="M9" s="45">
        <v>58</v>
      </c>
    </row>
    <row r="10" spans="2:13" ht="54.95" customHeight="1" x14ac:dyDescent="0.2">
      <c r="B10" s="41" t="s">
        <v>136</v>
      </c>
      <c r="C10" s="42" t="s">
        <v>138</v>
      </c>
      <c r="D10" s="19">
        <v>1</v>
      </c>
      <c r="E10" s="19">
        <v>1666</v>
      </c>
      <c r="F10" s="19">
        <v>42</v>
      </c>
      <c r="G10" s="19">
        <v>1044</v>
      </c>
      <c r="H10" s="19">
        <v>0</v>
      </c>
      <c r="I10" s="19">
        <v>0</v>
      </c>
      <c r="J10" s="19">
        <v>43</v>
      </c>
      <c r="K10" s="19">
        <v>2710</v>
      </c>
      <c r="L10" s="44" t="s">
        <v>137</v>
      </c>
      <c r="M10" s="41" t="s">
        <v>136</v>
      </c>
    </row>
    <row r="11" spans="2:13" ht="54.95" customHeight="1" x14ac:dyDescent="0.2">
      <c r="B11" s="41">
        <v>61</v>
      </c>
      <c r="C11" s="42" t="s">
        <v>126</v>
      </c>
      <c r="D11" s="19">
        <v>1</v>
      </c>
      <c r="E11" s="19">
        <v>1462</v>
      </c>
      <c r="F11" s="19">
        <v>99</v>
      </c>
      <c r="G11" s="19">
        <v>3760</v>
      </c>
      <c r="H11" s="19">
        <v>1</v>
      </c>
      <c r="I11" s="19">
        <v>1952</v>
      </c>
      <c r="J11" s="19">
        <f t="shared" si="0"/>
        <v>101</v>
      </c>
      <c r="K11" s="19">
        <f t="shared" si="0"/>
        <v>7174</v>
      </c>
      <c r="L11" s="44" t="s">
        <v>122</v>
      </c>
      <c r="M11" s="45">
        <v>61</v>
      </c>
    </row>
    <row r="12" spans="2:13" ht="54.75" customHeight="1" x14ac:dyDescent="0.2">
      <c r="B12" s="41">
        <v>62</v>
      </c>
      <c r="C12" s="42" t="s">
        <v>127</v>
      </c>
      <c r="D12" s="19">
        <v>1</v>
      </c>
      <c r="E12" s="19">
        <v>978</v>
      </c>
      <c r="F12" s="19">
        <v>128</v>
      </c>
      <c r="G12" s="19">
        <v>3566</v>
      </c>
      <c r="H12" s="19">
        <v>13</v>
      </c>
      <c r="I12" s="19">
        <v>950</v>
      </c>
      <c r="J12" s="19">
        <f t="shared" si="0"/>
        <v>142</v>
      </c>
      <c r="K12" s="19">
        <f t="shared" si="0"/>
        <v>5494</v>
      </c>
      <c r="L12" s="44" t="s">
        <v>123</v>
      </c>
      <c r="M12" s="45">
        <v>62</v>
      </c>
    </row>
    <row r="13" spans="2:13" ht="54.95" customHeight="1" x14ac:dyDescent="0.2">
      <c r="B13" s="41">
        <v>63</v>
      </c>
      <c r="C13" s="42" t="s">
        <v>128</v>
      </c>
      <c r="D13" s="19"/>
      <c r="E13" s="19"/>
      <c r="F13" s="19">
        <v>11</v>
      </c>
      <c r="G13" s="19">
        <v>154</v>
      </c>
      <c r="H13" s="19">
        <v>1</v>
      </c>
      <c r="I13" s="19">
        <v>22</v>
      </c>
      <c r="J13" s="19">
        <f t="shared" si="0"/>
        <v>12</v>
      </c>
      <c r="K13" s="19">
        <f t="shared" si="0"/>
        <v>176</v>
      </c>
      <c r="L13" s="44" t="s">
        <v>124</v>
      </c>
      <c r="M13" s="45">
        <v>63</v>
      </c>
    </row>
    <row r="14" spans="2:13" ht="51.75" customHeight="1" x14ac:dyDescent="0.2">
      <c r="B14" s="72" t="s">
        <v>20</v>
      </c>
      <c r="C14" s="72"/>
      <c r="D14" s="22">
        <f>SUM(D9:D13)</f>
        <v>3</v>
      </c>
      <c r="E14" s="22">
        <f t="shared" ref="E14:K14" si="1">SUM(E9:E13)</f>
        <v>4106</v>
      </c>
      <c r="F14" s="22">
        <f t="shared" si="1"/>
        <v>315</v>
      </c>
      <c r="G14" s="22">
        <f t="shared" si="1"/>
        <v>11408</v>
      </c>
      <c r="H14" s="22">
        <f t="shared" si="1"/>
        <v>15</v>
      </c>
      <c r="I14" s="22">
        <f t="shared" si="1"/>
        <v>2924</v>
      </c>
      <c r="J14" s="22">
        <f t="shared" si="1"/>
        <v>333</v>
      </c>
      <c r="K14" s="22">
        <f t="shared" si="1"/>
        <v>18438</v>
      </c>
      <c r="L14" s="72" t="s">
        <v>19</v>
      </c>
      <c r="M14" s="72"/>
    </row>
    <row r="16" spans="2:13" s="30" customFormat="1" ht="37.5" customHeight="1" x14ac:dyDescent="0.2">
      <c r="B16" s="83" t="s">
        <v>110</v>
      </c>
      <c r="C16" s="83"/>
      <c r="D16" s="83"/>
      <c r="E16" s="83"/>
    </row>
    <row r="19" spans="6:7" x14ac:dyDescent="0.2">
      <c r="F19" s="5"/>
      <c r="G19" s="5"/>
    </row>
  </sheetData>
  <mergeCells count="17">
    <mergeCell ref="B16:E16"/>
    <mergeCell ref="B14:C14"/>
    <mergeCell ref="L14:M14"/>
    <mergeCell ref="L5:L8"/>
    <mergeCell ref="C5:C8"/>
    <mergeCell ref="B5:B8"/>
    <mergeCell ref="D6:E6"/>
    <mergeCell ref="M5:M8"/>
    <mergeCell ref="F5:G5"/>
    <mergeCell ref="F6:G6"/>
    <mergeCell ref="H6:I6"/>
    <mergeCell ref="J6:K6"/>
    <mergeCell ref="J5:K5"/>
    <mergeCell ref="B2:L2"/>
    <mergeCell ref="D5:E5"/>
    <mergeCell ref="H5:I5"/>
    <mergeCell ref="B3:L3"/>
  </mergeCells>
  <phoneticPr fontId="3" type="noConversion"/>
  <printOptions horizontalCentered="1" verticalCentered="1"/>
  <pageMargins left="0" right="0" top="0" bottom="0" header="0.5" footer="0.5"/>
  <pageSetup paperSize="9" scale="4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1:R17"/>
  <sheetViews>
    <sheetView showGridLines="0" rightToLeft="1" zoomScale="70" zoomScaleNormal="70" workbookViewId="0">
      <selection activeCell="B7" sqref="B7"/>
    </sheetView>
  </sheetViews>
  <sheetFormatPr defaultRowHeight="54.95" customHeight="1" x14ac:dyDescent="0.2"/>
  <cols>
    <col min="1" max="1" width="9.140625" style="1"/>
    <col min="2" max="2" width="9.7109375" style="1" customWidth="1"/>
    <col min="3" max="3" width="51.7109375" style="1" customWidth="1"/>
    <col min="4" max="4" width="18.28515625" style="1" customWidth="1"/>
    <col min="5" max="6" width="14" style="1" customWidth="1"/>
    <col min="7" max="7" width="17.42578125" style="1" bestFit="1" customWidth="1"/>
    <col min="8" max="8" width="12" style="1" bestFit="1" customWidth="1"/>
    <col min="9" max="10" width="12.85546875" style="1" bestFit="1" customWidth="1"/>
    <col min="11" max="11" width="8.5703125" style="1" bestFit="1" customWidth="1"/>
    <col min="12" max="12" width="8.5703125" style="1" customWidth="1"/>
    <col min="13" max="13" width="13.85546875" style="1" bestFit="1" customWidth="1"/>
    <col min="14" max="14" width="13.85546875" style="1" customWidth="1"/>
    <col min="15" max="15" width="47.85546875" style="1" customWidth="1"/>
    <col min="16" max="16384" width="9.140625" style="1"/>
  </cols>
  <sheetData>
    <row r="1" spans="2:18" ht="28.5" customHeight="1" x14ac:dyDescent="0.3">
      <c r="B1" s="73" t="s">
        <v>62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2:18" ht="30" customHeight="1" x14ac:dyDescent="0.3">
      <c r="B2" s="87" t="s">
        <v>63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</row>
    <row r="3" spans="2:18" ht="39" customHeight="1" x14ac:dyDescent="0.3">
      <c r="B3" s="76"/>
      <c r="C3" s="76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88"/>
      <c r="P3" s="88"/>
    </row>
    <row r="4" spans="2:18" ht="64.5" customHeight="1" x14ac:dyDescent="0.2">
      <c r="B4" s="77" t="s">
        <v>18</v>
      </c>
      <c r="C4" s="78" t="s">
        <v>4</v>
      </c>
      <c r="D4" s="20" t="s">
        <v>9</v>
      </c>
      <c r="E4" s="20" t="s">
        <v>10</v>
      </c>
      <c r="F4" s="20" t="s">
        <v>11</v>
      </c>
      <c r="G4" s="20" t="s">
        <v>64</v>
      </c>
      <c r="H4" s="20" t="s">
        <v>108</v>
      </c>
      <c r="I4" s="20" t="s">
        <v>13</v>
      </c>
      <c r="J4" s="20" t="s">
        <v>14</v>
      </c>
      <c r="K4" s="20" t="s">
        <v>15</v>
      </c>
      <c r="L4" s="20" t="s">
        <v>66</v>
      </c>
      <c r="M4" s="20" t="s">
        <v>21</v>
      </c>
      <c r="N4" s="20" t="s">
        <v>16</v>
      </c>
      <c r="O4" s="79" t="s">
        <v>5</v>
      </c>
      <c r="P4" s="79" t="s">
        <v>18</v>
      </c>
    </row>
    <row r="5" spans="2:18" ht="54.95" customHeight="1" x14ac:dyDescent="0.2">
      <c r="B5" s="77"/>
      <c r="C5" s="78"/>
      <c r="D5" s="16" t="s">
        <v>32</v>
      </c>
      <c r="E5" s="16" t="s">
        <v>33</v>
      </c>
      <c r="F5" s="16" t="s">
        <v>35</v>
      </c>
      <c r="G5" s="16" t="s">
        <v>65</v>
      </c>
      <c r="H5" s="16" t="s">
        <v>34</v>
      </c>
      <c r="I5" s="16" t="s">
        <v>36</v>
      </c>
      <c r="J5" s="16" t="s">
        <v>37</v>
      </c>
      <c r="K5" s="16" t="s">
        <v>39</v>
      </c>
      <c r="L5" s="16" t="s">
        <v>67</v>
      </c>
      <c r="M5" s="16" t="s">
        <v>38</v>
      </c>
      <c r="N5" s="16" t="s">
        <v>19</v>
      </c>
      <c r="O5" s="79"/>
      <c r="P5" s="79"/>
    </row>
    <row r="6" spans="2:18" ht="54.95" customHeight="1" x14ac:dyDescent="0.2">
      <c r="B6" s="41">
        <v>58</v>
      </c>
      <c r="C6" s="42" t="s">
        <v>125</v>
      </c>
      <c r="D6" s="15">
        <v>9</v>
      </c>
      <c r="E6" s="15">
        <v>5</v>
      </c>
      <c r="F6" s="15">
        <v>0</v>
      </c>
      <c r="G6" s="15">
        <v>0</v>
      </c>
      <c r="H6" s="15">
        <v>21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f t="shared" ref="N6:N10" si="0">SUM(D6:M6)</f>
        <v>35</v>
      </c>
      <c r="O6" s="44" t="s">
        <v>121</v>
      </c>
      <c r="P6" s="45">
        <v>58</v>
      </c>
      <c r="R6" s="5"/>
    </row>
    <row r="7" spans="2:18" ht="54.95" customHeight="1" x14ac:dyDescent="0.2">
      <c r="B7" s="41" t="s">
        <v>136</v>
      </c>
      <c r="C7" s="42"/>
      <c r="D7" s="15">
        <v>9</v>
      </c>
      <c r="E7" s="15">
        <v>0</v>
      </c>
      <c r="F7" s="15">
        <v>0</v>
      </c>
      <c r="G7" s="15">
        <v>0</v>
      </c>
      <c r="H7" s="15">
        <v>33</v>
      </c>
      <c r="I7" s="15">
        <v>1</v>
      </c>
      <c r="J7" s="15">
        <v>0</v>
      </c>
      <c r="K7" s="15">
        <v>0</v>
      </c>
      <c r="L7" s="15">
        <v>0</v>
      </c>
      <c r="M7" s="15">
        <v>0</v>
      </c>
      <c r="N7" s="15">
        <v>43</v>
      </c>
      <c r="O7" s="44"/>
      <c r="P7" s="41" t="s">
        <v>136</v>
      </c>
      <c r="R7" s="5"/>
    </row>
    <row r="8" spans="2:18" ht="54.95" customHeight="1" x14ac:dyDescent="0.2">
      <c r="B8" s="41">
        <v>61</v>
      </c>
      <c r="C8" s="42" t="s">
        <v>126</v>
      </c>
      <c r="D8" s="15">
        <v>70</v>
      </c>
      <c r="E8" s="15">
        <v>0</v>
      </c>
      <c r="F8" s="15">
        <v>0</v>
      </c>
      <c r="G8" s="15">
        <v>0</v>
      </c>
      <c r="H8" s="15">
        <v>21</v>
      </c>
      <c r="I8" s="15">
        <v>2</v>
      </c>
      <c r="J8" s="15">
        <v>4</v>
      </c>
      <c r="K8" s="15">
        <v>0</v>
      </c>
      <c r="L8" s="15">
        <v>0</v>
      </c>
      <c r="M8" s="15">
        <v>4</v>
      </c>
      <c r="N8" s="15">
        <f t="shared" si="0"/>
        <v>101</v>
      </c>
      <c r="O8" s="44" t="s">
        <v>122</v>
      </c>
      <c r="P8" s="45">
        <v>61</v>
      </c>
      <c r="R8" s="5"/>
    </row>
    <row r="9" spans="2:18" ht="54.95" customHeight="1" x14ac:dyDescent="0.2">
      <c r="B9" s="41">
        <v>62</v>
      </c>
      <c r="C9" s="42" t="s">
        <v>127</v>
      </c>
      <c r="D9" s="15">
        <v>51</v>
      </c>
      <c r="E9" s="15">
        <v>0</v>
      </c>
      <c r="F9" s="15">
        <v>0</v>
      </c>
      <c r="G9" s="15">
        <v>0</v>
      </c>
      <c r="H9" s="15">
        <v>77</v>
      </c>
      <c r="I9" s="15">
        <v>0</v>
      </c>
      <c r="J9" s="15">
        <v>0</v>
      </c>
      <c r="K9" s="15">
        <v>1</v>
      </c>
      <c r="L9" s="15">
        <v>0</v>
      </c>
      <c r="M9" s="15">
        <v>13</v>
      </c>
      <c r="N9" s="15">
        <f t="shared" si="0"/>
        <v>142</v>
      </c>
      <c r="O9" s="44" t="s">
        <v>123</v>
      </c>
      <c r="P9" s="45">
        <v>62</v>
      </c>
      <c r="R9" s="5"/>
    </row>
    <row r="10" spans="2:18" ht="54.95" customHeight="1" x14ac:dyDescent="0.2">
      <c r="B10" s="41">
        <v>63</v>
      </c>
      <c r="C10" s="42" t="s">
        <v>128</v>
      </c>
      <c r="D10" s="15">
        <v>9</v>
      </c>
      <c r="E10" s="15">
        <v>0</v>
      </c>
      <c r="F10" s="15">
        <v>0</v>
      </c>
      <c r="G10" s="15">
        <v>0</v>
      </c>
      <c r="H10" s="15">
        <v>2</v>
      </c>
      <c r="I10" s="15">
        <v>0</v>
      </c>
      <c r="J10" s="15">
        <v>0</v>
      </c>
      <c r="K10" s="15">
        <v>0</v>
      </c>
      <c r="L10" s="15">
        <v>0</v>
      </c>
      <c r="M10" s="15">
        <v>1</v>
      </c>
      <c r="N10" s="15">
        <f t="shared" si="0"/>
        <v>12</v>
      </c>
      <c r="O10" s="44" t="s">
        <v>124</v>
      </c>
      <c r="P10" s="45">
        <v>63</v>
      </c>
      <c r="R10" s="5"/>
    </row>
    <row r="11" spans="2:18" ht="54.95" customHeight="1" x14ac:dyDescent="0.2">
      <c r="B11" s="86" t="s">
        <v>20</v>
      </c>
      <c r="C11" s="86"/>
      <c r="D11" s="21">
        <f>SUM(D6:D10)</f>
        <v>148</v>
      </c>
      <c r="E11" s="21">
        <f t="shared" ref="E11:N11" si="1">SUM(E6:E10)</f>
        <v>5</v>
      </c>
      <c r="F11" s="21">
        <f t="shared" si="1"/>
        <v>0</v>
      </c>
      <c r="G11" s="21">
        <f t="shared" si="1"/>
        <v>0</v>
      </c>
      <c r="H11" s="21">
        <f t="shared" si="1"/>
        <v>154</v>
      </c>
      <c r="I11" s="21">
        <f t="shared" si="1"/>
        <v>3</v>
      </c>
      <c r="J11" s="21">
        <f t="shared" si="1"/>
        <v>4</v>
      </c>
      <c r="K11" s="21">
        <f t="shared" si="1"/>
        <v>1</v>
      </c>
      <c r="L11" s="21">
        <f t="shared" si="1"/>
        <v>0</v>
      </c>
      <c r="M11" s="21">
        <f t="shared" si="1"/>
        <v>18</v>
      </c>
      <c r="N11" s="21">
        <f t="shared" si="1"/>
        <v>333</v>
      </c>
      <c r="O11" s="86" t="s">
        <v>19</v>
      </c>
      <c r="P11" s="86"/>
    </row>
    <row r="12" spans="2:18" ht="54.95" customHeight="1" x14ac:dyDescent="0.2">
      <c r="B12" s="83"/>
      <c r="C12" s="83"/>
      <c r="D12" s="83"/>
      <c r="E12" s="83"/>
      <c r="F12" s="83"/>
      <c r="G12" s="83"/>
      <c r="H12" s="83"/>
    </row>
    <row r="13" spans="2:18" ht="54.95" customHeight="1" x14ac:dyDescent="0.2"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2:18" ht="24.75" customHeight="1" x14ac:dyDescent="0.2"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2:18" ht="24.75" customHeight="1" x14ac:dyDescent="0.2"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spans="2:18" ht="24.75" customHeight="1" x14ac:dyDescent="0.2"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pans="4:13" ht="24.75" customHeight="1" x14ac:dyDescent="0.2">
      <c r="D17" s="5"/>
      <c r="E17" s="5"/>
      <c r="F17" s="5"/>
      <c r="G17" s="5"/>
      <c r="H17" s="5"/>
      <c r="I17" s="5"/>
      <c r="J17" s="5"/>
      <c r="K17" s="5"/>
      <c r="L17" s="5"/>
      <c r="M17" s="5"/>
    </row>
  </sheetData>
  <mergeCells count="11">
    <mergeCell ref="B12:H12"/>
    <mergeCell ref="B11:C11"/>
    <mergeCell ref="O11:P11"/>
    <mergeCell ref="B1:P1"/>
    <mergeCell ref="P4:P5"/>
    <mergeCell ref="B4:B5"/>
    <mergeCell ref="C4:C5"/>
    <mergeCell ref="O4:O5"/>
    <mergeCell ref="B2:P2"/>
    <mergeCell ref="O3:P3"/>
    <mergeCell ref="B3:C3"/>
  </mergeCells>
  <phoneticPr fontId="3" type="noConversion"/>
  <printOptions horizontalCentered="1" verticalCentered="1"/>
  <pageMargins left="0" right="0" top="0" bottom="0" header="0.511811023622047" footer="0.511811023622047"/>
  <pageSetup paperSize="9" scale="4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1:P11"/>
  <sheetViews>
    <sheetView showGridLines="0" rightToLeft="1" zoomScale="70" zoomScaleNormal="70" zoomScaleSheetLayoutView="100" workbookViewId="0">
      <selection activeCell="P6" sqref="P6"/>
    </sheetView>
  </sheetViews>
  <sheetFormatPr defaultRowHeight="54.95" customHeight="1" x14ac:dyDescent="0.2"/>
  <cols>
    <col min="1" max="2" width="9.140625" style="1"/>
    <col min="3" max="3" width="49" style="1" customWidth="1"/>
    <col min="4" max="14" width="15.5703125" style="1" customWidth="1"/>
    <col min="15" max="15" width="48.140625" style="1" customWidth="1"/>
    <col min="16" max="16" width="9.140625" style="1"/>
    <col min="17" max="17" width="11.5703125" style="1" bestFit="1" customWidth="1"/>
    <col min="18" max="16384" width="9.140625" style="1"/>
  </cols>
  <sheetData>
    <row r="1" spans="2:16" ht="31.5" customHeight="1" x14ac:dyDescent="0.3">
      <c r="B1" s="73" t="s">
        <v>68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pans="2:16" ht="27.75" customHeight="1" x14ac:dyDescent="0.3">
      <c r="B2" s="75" t="s">
        <v>69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3"/>
    </row>
    <row r="3" spans="2:16" ht="54.95" customHeight="1" x14ac:dyDescent="0.2">
      <c r="B3" s="77" t="s">
        <v>18</v>
      </c>
      <c r="C3" s="78" t="s">
        <v>4</v>
      </c>
      <c r="D3" s="20" t="s">
        <v>9</v>
      </c>
      <c r="E3" s="20" t="s">
        <v>10</v>
      </c>
      <c r="F3" s="20" t="s">
        <v>11</v>
      </c>
      <c r="G3" s="20" t="s">
        <v>64</v>
      </c>
      <c r="H3" s="20" t="s">
        <v>12</v>
      </c>
      <c r="I3" s="20" t="s">
        <v>13</v>
      </c>
      <c r="J3" s="20" t="s">
        <v>14</v>
      </c>
      <c r="K3" s="20" t="s">
        <v>15</v>
      </c>
      <c r="L3" s="20" t="s">
        <v>66</v>
      </c>
      <c r="M3" s="20" t="s">
        <v>21</v>
      </c>
      <c r="N3" s="20" t="s">
        <v>56</v>
      </c>
      <c r="O3" s="79" t="s">
        <v>5</v>
      </c>
      <c r="P3" s="79" t="s">
        <v>18</v>
      </c>
    </row>
    <row r="4" spans="2:16" ht="73.5" customHeight="1" x14ac:dyDescent="0.2">
      <c r="B4" s="77"/>
      <c r="C4" s="78"/>
      <c r="D4" s="16" t="s">
        <v>32</v>
      </c>
      <c r="E4" s="16" t="s">
        <v>33</v>
      </c>
      <c r="F4" s="16" t="s">
        <v>35</v>
      </c>
      <c r="G4" s="16" t="s">
        <v>65</v>
      </c>
      <c r="H4" s="16" t="s">
        <v>34</v>
      </c>
      <c r="I4" s="16" t="s">
        <v>36</v>
      </c>
      <c r="J4" s="16" t="s">
        <v>37</v>
      </c>
      <c r="K4" s="16" t="s">
        <v>39</v>
      </c>
      <c r="L4" s="16" t="s">
        <v>67</v>
      </c>
      <c r="M4" s="16" t="s">
        <v>38</v>
      </c>
      <c r="N4" s="16" t="s">
        <v>19</v>
      </c>
      <c r="O4" s="79"/>
      <c r="P4" s="79"/>
    </row>
    <row r="5" spans="2:16" ht="54.95" customHeight="1" x14ac:dyDescent="0.2">
      <c r="B5" s="41">
        <v>58</v>
      </c>
      <c r="C5" s="42" t="s">
        <v>125</v>
      </c>
      <c r="D5" s="55" t="s">
        <v>134</v>
      </c>
      <c r="E5" s="55">
        <v>510</v>
      </c>
      <c r="F5" s="55"/>
      <c r="G5" s="55"/>
      <c r="H5" s="56">
        <f>2058+316</f>
        <v>2374</v>
      </c>
      <c r="I5" s="55"/>
      <c r="J5" s="55"/>
      <c r="K5" s="55"/>
      <c r="L5" s="55"/>
      <c r="M5" s="55"/>
      <c r="N5" s="55">
        <f t="shared" ref="N5:N9" si="0">SUM(D5:M5)</f>
        <v>2884</v>
      </c>
      <c r="O5" s="44" t="s">
        <v>121</v>
      </c>
      <c r="P5" s="45">
        <v>58</v>
      </c>
    </row>
    <row r="6" spans="2:16" ht="54.95" customHeight="1" x14ac:dyDescent="0.2">
      <c r="B6" s="41" t="s">
        <v>136</v>
      </c>
      <c r="C6" s="42" t="s">
        <v>138</v>
      </c>
      <c r="D6" s="55">
        <v>152</v>
      </c>
      <c r="E6" s="55">
        <v>0</v>
      </c>
      <c r="F6" s="55">
        <v>0</v>
      </c>
      <c r="G6" s="55">
        <v>0</v>
      </c>
      <c r="H6" s="55">
        <v>892.18000000000052</v>
      </c>
      <c r="I6" s="55">
        <v>1666</v>
      </c>
      <c r="J6" s="55">
        <v>0</v>
      </c>
      <c r="K6" s="55">
        <v>0</v>
      </c>
      <c r="L6" s="55">
        <v>0</v>
      </c>
      <c r="M6" s="55">
        <v>0</v>
      </c>
      <c r="N6" s="55">
        <v>2710.1800000000003</v>
      </c>
      <c r="O6" s="44" t="s">
        <v>137</v>
      </c>
      <c r="P6" s="41" t="s">
        <v>136</v>
      </c>
    </row>
    <row r="7" spans="2:16" ht="54.95" customHeight="1" x14ac:dyDescent="0.2">
      <c r="B7" s="41">
        <v>61</v>
      </c>
      <c r="C7" s="42" t="s">
        <v>126</v>
      </c>
      <c r="D7" s="55">
        <v>1358.5333333333338</v>
      </c>
      <c r="E7" s="55"/>
      <c r="F7" s="55"/>
      <c r="G7" s="55"/>
      <c r="H7" s="55">
        <v>1364.3666666666666</v>
      </c>
      <c r="I7" s="55">
        <v>3414</v>
      </c>
      <c r="J7" s="55">
        <v>1010.8</v>
      </c>
      <c r="K7" s="55"/>
      <c r="L7" s="55"/>
      <c r="M7" s="55">
        <v>26.6</v>
      </c>
      <c r="N7" s="55">
        <f t="shared" si="0"/>
        <v>7174.3000000000011</v>
      </c>
      <c r="O7" s="44" t="s">
        <v>122</v>
      </c>
      <c r="P7" s="45">
        <v>61</v>
      </c>
    </row>
    <row r="8" spans="2:16" ht="54.95" customHeight="1" x14ac:dyDescent="0.2">
      <c r="B8" s="41">
        <v>62</v>
      </c>
      <c r="C8" s="42" t="s">
        <v>127</v>
      </c>
      <c r="D8" s="55">
        <v>1913.2272727272732</v>
      </c>
      <c r="E8" s="55"/>
      <c r="F8" s="55"/>
      <c r="G8" s="55"/>
      <c r="H8" s="55">
        <v>2480.8251748251737</v>
      </c>
      <c r="I8" s="55">
        <v>150</v>
      </c>
      <c r="J8" s="55"/>
      <c r="K8" s="55"/>
      <c r="L8" s="55"/>
      <c r="M8" s="55">
        <v>950.18181818181847</v>
      </c>
      <c r="N8" s="55">
        <f t="shared" si="0"/>
        <v>5494.2342657342651</v>
      </c>
      <c r="O8" s="44" t="s">
        <v>123</v>
      </c>
      <c r="P8" s="45">
        <v>62</v>
      </c>
    </row>
    <row r="9" spans="2:16" ht="63" customHeight="1" x14ac:dyDescent="0.2">
      <c r="B9" s="41">
        <v>63</v>
      </c>
      <c r="C9" s="42" t="s">
        <v>128</v>
      </c>
      <c r="D9" s="55">
        <v>22.5</v>
      </c>
      <c r="E9" s="55"/>
      <c r="F9" s="55"/>
      <c r="G9" s="55"/>
      <c r="H9" s="56">
        <f>131</f>
        <v>131</v>
      </c>
      <c r="I9" s="55"/>
      <c r="J9" s="55"/>
      <c r="K9" s="55"/>
      <c r="L9" s="55"/>
      <c r="M9" s="55">
        <v>22</v>
      </c>
      <c r="N9" s="55">
        <f t="shared" si="0"/>
        <v>175.5</v>
      </c>
      <c r="O9" s="44" t="s">
        <v>124</v>
      </c>
      <c r="P9" s="45">
        <v>63</v>
      </c>
    </row>
    <row r="10" spans="2:16" ht="54.95" customHeight="1" x14ac:dyDescent="0.2">
      <c r="B10" s="72" t="s">
        <v>20</v>
      </c>
      <c r="C10" s="72"/>
      <c r="D10" s="57">
        <f t="shared" ref="D10:N10" si="1">SUM(D5:D9)</f>
        <v>3446.2606060606067</v>
      </c>
      <c r="E10" s="57">
        <f t="shared" si="1"/>
        <v>510</v>
      </c>
      <c r="F10" s="57">
        <f t="shared" si="1"/>
        <v>0</v>
      </c>
      <c r="G10" s="57">
        <f t="shared" si="1"/>
        <v>0</v>
      </c>
      <c r="H10" s="57">
        <f t="shared" si="1"/>
        <v>7242.3718414918403</v>
      </c>
      <c r="I10" s="57">
        <f t="shared" si="1"/>
        <v>5230</v>
      </c>
      <c r="J10" s="57">
        <f t="shared" si="1"/>
        <v>1010.8</v>
      </c>
      <c r="K10" s="57">
        <f t="shared" si="1"/>
        <v>0</v>
      </c>
      <c r="L10" s="57">
        <f t="shared" si="1"/>
        <v>0</v>
      </c>
      <c r="M10" s="57">
        <f t="shared" si="1"/>
        <v>998.78181818181849</v>
      </c>
      <c r="N10" s="57">
        <f t="shared" si="1"/>
        <v>18438.214265734267</v>
      </c>
      <c r="O10" s="72" t="s">
        <v>19</v>
      </c>
      <c r="P10" s="72"/>
    </row>
    <row r="11" spans="2:16" ht="54.95" customHeight="1" x14ac:dyDescent="0.2">
      <c r="N11" s="5"/>
    </row>
  </sheetData>
  <mergeCells count="8">
    <mergeCell ref="B10:C10"/>
    <mergeCell ref="O10:P10"/>
    <mergeCell ref="P3:P4"/>
    <mergeCell ref="B1:O1"/>
    <mergeCell ref="B3:B4"/>
    <mergeCell ref="C3:C4"/>
    <mergeCell ref="O3:O4"/>
    <mergeCell ref="B2:O2"/>
  </mergeCells>
  <phoneticPr fontId="3" type="noConversion"/>
  <printOptions horizontalCentered="1" verticalCentered="1"/>
  <pageMargins left="0" right="0" top="0" bottom="0" header="0.5" footer="0.5"/>
  <pageSetup paperSize="9" scale="4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O24"/>
  <sheetViews>
    <sheetView showGridLines="0" rightToLeft="1" zoomScale="70" zoomScaleNormal="70" zoomScaleSheetLayoutView="100" workbookViewId="0">
      <selection activeCell="M8" sqref="M8"/>
    </sheetView>
  </sheetViews>
  <sheetFormatPr defaultRowHeight="12.75" x14ac:dyDescent="0.2"/>
  <cols>
    <col min="1" max="1" width="9.140625" style="1"/>
    <col min="2" max="2" width="50.7109375" style="1" customWidth="1"/>
    <col min="3" max="7" width="16.140625" style="1" bestFit="1" customWidth="1"/>
    <col min="8" max="8" width="15.5703125" style="1" bestFit="1" customWidth="1"/>
    <col min="9" max="10" width="16.140625" style="1" bestFit="1" customWidth="1"/>
    <col min="11" max="11" width="16.42578125" style="1" bestFit="1" customWidth="1"/>
    <col min="12" max="12" width="46.28515625" style="1" customWidth="1"/>
    <col min="13" max="13" width="9.140625" style="1"/>
    <col min="14" max="14" width="11.5703125" style="1" bestFit="1" customWidth="1"/>
    <col min="15" max="16384" width="9.140625" style="1"/>
  </cols>
  <sheetData>
    <row r="1" spans="1:15" ht="28.5" customHeight="1" x14ac:dyDescent="0.3">
      <c r="A1" s="73" t="s">
        <v>89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5" ht="25.5" customHeight="1" x14ac:dyDescent="0.3">
      <c r="A2" s="75" t="s">
        <v>88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3"/>
    </row>
    <row r="3" spans="1:15" ht="25.5" customHeight="1" x14ac:dyDescent="0.3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24"/>
    </row>
    <row r="4" spans="1:15" ht="35.25" customHeight="1" x14ac:dyDescent="0.2">
      <c r="A4" s="77" t="s">
        <v>18</v>
      </c>
      <c r="B4" s="78" t="s">
        <v>4</v>
      </c>
      <c r="C4" s="92" t="s">
        <v>42</v>
      </c>
      <c r="D4" s="92"/>
      <c r="E4" s="92"/>
      <c r="F4" s="92" t="s">
        <v>40</v>
      </c>
      <c r="G4" s="92"/>
      <c r="H4" s="92"/>
      <c r="I4" s="92" t="s">
        <v>41</v>
      </c>
      <c r="J4" s="92"/>
      <c r="K4" s="92"/>
      <c r="L4" s="79" t="s">
        <v>5</v>
      </c>
      <c r="M4" s="89" t="s">
        <v>18</v>
      </c>
    </row>
    <row r="5" spans="1:15" ht="40.5" customHeight="1" x14ac:dyDescent="0.2">
      <c r="A5" s="77"/>
      <c r="B5" s="78"/>
      <c r="C5" s="29" t="s">
        <v>17</v>
      </c>
      <c r="D5" s="29" t="s">
        <v>22</v>
      </c>
      <c r="E5" s="29" t="s">
        <v>16</v>
      </c>
      <c r="F5" s="29" t="s">
        <v>17</v>
      </c>
      <c r="G5" s="29" t="s">
        <v>22</v>
      </c>
      <c r="H5" s="29" t="s">
        <v>16</v>
      </c>
      <c r="I5" s="29" t="s">
        <v>17</v>
      </c>
      <c r="J5" s="29" t="s">
        <v>22</v>
      </c>
      <c r="K5" s="29" t="s">
        <v>16</v>
      </c>
      <c r="L5" s="79"/>
      <c r="M5" s="90"/>
    </row>
    <row r="6" spans="1:15" ht="38.25" customHeight="1" x14ac:dyDescent="0.2">
      <c r="A6" s="77"/>
      <c r="B6" s="78"/>
      <c r="C6" s="16" t="s">
        <v>43</v>
      </c>
      <c r="D6" s="16" t="s">
        <v>44</v>
      </c>
      <c r="E6" s="16" t="s">
        <v>19</v>
      </c>
      <c r="F6" s="16" t="s">
        <v>43</v>
      </c>
      <c r="G6" s="16" t="s">
        <v>44</v>
      </c>
      <c r="H6" s="16" t="s">
        <v>19</v>
      </c>
      <c r="I6" s="16" t="s">
        <v>43</v>
      </c>
      <c r="J6" s="16" t="s">
        <v>44</v>
      </c>
      <c r="K6" s="16" t="s">
        <v>19</v>
      </c>
      <c r="L6" s="79"/>
      <c r="M6" s="91"/>
    </row>
    <row r="7" spans="1:15" ht="54.95" customHeight="1" x14ac:dyDescent="0.2">
      <c r="A7" s="17">
        <v>58</v>
      </c>
      <c r="B7" s="18" t="s">
        <v>125</v>
      </c>
      <c r="C7" s="27">
        <v>2</v>
      </c>
      <c r="D7" s="27">
        <v>13</v>
      </c>
      <c r="E7" s="27">
        <f t="shared" ref="E7:E11" si="0">D7+C7</f>
        <v>15</v>
      </c>
      <c r="F7" s="27">
        <v>2057</v>
      </c>
      <c r="G7" s="27">
        <v>812</v>
      </c>
      <c r="H7" s="27">
        <f>G7+F7</f>
        <v>2869</v>
      </c>
      <c r="I7" s="27">
        <f>C7+F7</f>
        <v>2059</v>
      </c>
      <c r="J7" s="27">
        <f>D7+G7</f>
        <v>825</v>
      </c>
      <c r="K7" s="27">
        <f>J7+I7</f>
        <v>2884</v>
      </c>
      <c r="L7" s="44" t="s">
        <v>121</v>
      </c>
      <c r="M7" s="45">
        <v>58</v>
      </c>
      <c r="O7" s="5"/>
    </row>
    <row r="8" spans="1:15" ht="54.95" customHeight="1" x14ac:dyDescent="0.2">
      <c r="A8" s="41" t="s">
        <v>136</v>
      </c>
      <c r="B8" s="18" t="s">
        <v>138</v>
      </c>
      <c r="C8" s="27">
        <v>499</v>
      </c>
      <c r="D8" s="27">
        <v>384</v>
      </c>
      <c r="E8" s="27">
        <v>883</v>
      </c>
      <c r="F8" s="27">
        <v>1368</v>
      </c>
      <c r="G8" s="27">
        <v>459</v>
      </c>
      <c r="H8" s="27">
        <v>1827</v>
      </c>
      <c r="I8" s="27">
        <v>1867</v>
      </c>
      <c r="J8" s="27">
        <v>843</v>
      </c>
      <c r="K8" s="27">
        <v>2710</v>
      </c>
      <c r="L8" s="44" t="s">
        <v>137</v>
      </c>
      <c r="M8" s="41" t="s">
        <v>136</v>
      </c>
      <c r="O8" s="5"/>
    </row>
    <row r="9" spans="1:15" ht="54.95" customHeight="1" x14ac:dyDescent="0.2">
      <c r="A9" s="17">
        <v>61</v>
      </c>
      <c r="B9" s="18" t="s">
        <v>126</v>
      </c>
      <c r="C9" s="19">
        <v>1503</v>
      </c>
      <c r="D9" s="19">
        <v>644</v>
      </c>
      <c r="E9" s="27">
        <f t="shared" si="0"/>
        <v>2147</v>
      </c>
      <c r="F9" s="19">
        <v>3737</v>
      </c>
      <c r="G9" s="19">
        <v>1290</v>
      </c>
      <c r="H9" s="27">
        <f t="shared" ref="H9:H11" si="1">G9+F9</f>
        <v>5027</v>
      </c>
      <c r="I9" s="19">
        <f>F9+C9</f>
        <v>5240</v>
      </c>
      <c r="J9" s="19">
        <f>D9+G9</f>
        <v>1934</v>
      </c>
      <c r="K9" s="27">
        <f t="shared" ref="K9:K11" si="2">J9+I9</f>
        <v>7174</v>
      </c>
      <c r="L9" s="44" t="s">
        <v>122</v>
      </c>
      <c r="M9" s="45">
        <v>61</v>
      </c>
      <c r="O9" s="5"/>
    </row>
    <row r="10" spans="1:15" ht="54.95" customHeight="1" x14ac:dyDescent="0.2">
      <c r="A10" s="17">
        <v>62</v>
      </c>
      <c r="B10" s="18" t="s">
        <v>127</v>
      </c>
      <c r="C10" s="19">
        <v>173</v>
      </c>
      <c r="D10" s="19">
        <v>288</v>
      </c>
      <c r="E10" s="27">
        <f t="shared" si="0"/>
        <v>461</v>
      </c>
      <c r="F10" s="19">
        <v>3421</v>
      </c>
      <c r="G10" s="19">
        <v>1612</v>
      </c>
      <c r="H10" s="27">
        <f t="shared" si="1"/>
        <v>5033</v>
      </c>
      <c r="I10" s="19">
        <f>C10+F10</f>
        <v>3594</v>
      </c>
      <c r="J10" s="19">
        <f>D10+G10</f>
        <v>1900</v>
      </c>
      <c r="K10" s="27">
        <f t="shared" si="2"/>
        <v>5494</v>
      </c>
      <c r="L10" s="44" t="s">
        <v>123</v>
      </c>
      <c r="M10" s="45">
        <v>62</v>
      </c>
      <c r="O10" s="5"/>
    </row>
    <row r="11" spans="1:15" ht="54.95" customHeight="1" x14ac:dyDescent="0.2">
      <c r="A11" s="17">
        <v>63</v>
      </c>
      <c r="B11" s="18" t="s">
        <v>128</v>
      </c>
      <c r="C11" s="19">
        <v>8</v>
      </c>
      <c r="D11" s="19">
        <v>3</v>
      </c>
      <c r="E11" s="27">
        <f t="shared" si="0"/>
        <v>11</v>
      </c>
      <c r="F11" s="19">
        <v>142</v>
      </c>
      <c r="G11" s="19">
        <v>23</v>
      </c>
      <c r="H11" s="27">
        <f t="shared" si="1"/>
        <v>165</v>
      </c>
      <c r="I11" s="19">
        <f>C11+F11</f>
        <v>150</v>
      </c>
      <c r="J11" s="19">
        <f>D11+G11</f>
        <v>26</v>
      </c>
      <c r="K11" s="27">
        <f t="shared" si="2"/>
        <v>176</v>
      </c>
      <c r="L11" s="44" t="s">
        <v>124</v>
      </c>
      <c r="M11" s="45">
        <v>63</v>
      </c>
      <c r="O11" s="5"/>
    </row>
    <row r="12" spans="1:15" ht="54.95" customHeight="1" x14ac:dyDescent="0.2">
      <c r="A12" s="72" t="s">
        <v>20</v>
      </c>
      <c r="B12" s="72"/>
      <c r="C12" s="22">
        <f t="shared" ref="C12:K12" si="3">SUM(C7:C11)</f>
        <v>2185</v>
      </c>
      <c r="D12" s="22">
        <f t="shared" si="3"/>
        <v>1332</v>
      </c>
      <c r="E12" s="22">
        <f t="shared" si="3"/>
        <v>3517</v>
      </c>
      <c r="F12" s="22">
        <f t="shared" si="3"/>
        <v>10725</v>
      </c>
      <c r="G12" s="22">
        <f t="shared" si="3"/>
        <v>4196</v>
      </c>
      <c r="H12" s="22">
        <f t="shared" si="3"/>
        <v>14921</v>
      </c>
      <c r="I12" s="22">
        <f t="shared" si="3"/>
        <v>12910</v>
      </c>
      <c r="J12" s="22">
        <f t="shared" si="3"/>
        <v>5528</v>
      </c>
      <c r="K12" s="22">
        <f t="shared" si="3"/>
        <v>18438</v>
      </c>
      <c r="L12" s="72" t="s">
        <v>19</v>
      </c>
      <c r="M12" s="72"/>
      <c r="O12" s="5"/>
    </row>
    <row r="13" spans="1:15" ht="54.95" customHeight="1" x14ac:dyDescent="0.2"/>
    <row r="14" spans="1:15" ht="54.95" customHeight="1" x14ac:dyDescent="0.2"/>
    <row r="15" spans="1:15" ht="54.95" customHeight="1" x14ac:dyDescent="0.2"/>
    <row r="16" spans="1:15" ht="54.95" customHeight="1" x14ac:dyDescent="0.2"/>
    <row r="17" ht="54.95" customHeight="1" x14ac:dyDescent="0.2"/>
    <row r="18" ht="54.95" customHeight="1" x14ac:dyDescent="0.2"/>
    <row r="19" ht="54.95" customHeight="1" x14ac:dyDescent="0.2"/>
    <row r="20" ht="54.95" customHeight="1" x14ac:dyDescent="0.2"/>
    <row r="21" ht="54.95" customHeight="1" x14ac:dyDescent="0.2"/>
    <row r="22" ht="54.95" customHeight="1" x14ac:dyDescent="0.2"/>
    <row r="23" ht="54.95" customHeight="1" x14ac:dyDescent="0.2"/>
    <row r="24" ht="54.95" customHeight="1" x14ac:dyDescent="0.2"/>
  </sheetData>
  <mergeCells count="11">
    <mergeCell ref="A4:A6"/>
    <mergeCell ref="M4:M6"/>
    <mergeCell ref="A12:B12"/>
    <mergeCell ref="L12:M12"/>
    <mergeCell ref="A1:L1"/>
    <mergeCell ref="A2:L2"/>
    <mergeCell ref="F4:H4"/>
    <mergeCell ref="C4:E4"/>
    <mergeCell ref="I4:K4"/>
    <mergeCell ref="L4:L6"/>
    <mergeCell ref="B4:B6"/>
  </mergeCells>
  <phoneticPr fontId="3" type="noConversion"/>
  <printOptions horizontalCentered="1" verticalCentered="1"/>
  <pageMargins left="0" right="0" top="0" bottom="0" header="0.511811023622047" footer="0.511811023622047"/>
  <pageSetup paperSize="9" scale="4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1:K16"/>
  <sheetViews>
    <sheetView showGridLines="0" rightToLeft="1" zoomScale="70" zoomScaleNormal="70" workbookViewId="0">
      <selection activeCell="H9" sqref="H9"/>
    </sheetView>
  </sheetViews>
  <sheetFormatPr defaultRowHeight="12.75" x14ac:dyDescent="0.2"/>
  <cols>
    <col min="1" max="1" width="7.5703125" style="1" customWidth="1"/>
    <col min="2" max="2" width="9.28515625" style="1" bestFit="1" customWidth="1"/>
    <col min="3" max="3" width="54.85546875" style="1" customWidth="1"/>
    <col min="4" max="4" width="12.42578125" style="1" bestFit="1" customWidth="1"/>
    <col min="5" max="5" width="21.5703125" style="1" bestFit="1" customWidth="1"/>
    <col min="6" max="6" width="18.42578125" style="1" bestFit="1" customWidth="1"/>
    <col min="7" max="7" width="55.85546875" style="8" customWidth="1"/>
    <col min="8" max="8" width="9.28515625" style="1" bestFit="1" customWidth="1"/>
    <col min="9" max="9" width="10" style="1" bestFit="1" customWidth="1"/>
    <col min="10" max="10" width="18" style="1" customWidth="1"/>
    <col min="11" max="11" width="9.140625" style="1"/>
    <col min="12" max="12" width="20.7109375" style="1" bestFit="1" customWidth="1"/>
    <col min="13" max="16384" width="9.140625" style="1"/>
  </cols>
  <sheetData>
    <row r="1" spans="2:11" ht="27" customHeight="1" x14ac:dyDescent="0.3">
      <c r="B1" s="73" t="s">
        <v>90</v>
      </c>
      <c r="C1" s="73"/>
      <c r="D1" s="73"/>
      <c r="E1" s="73"/>
      <c r="F1" s="73"/>
      <c r="G1" s="73"/>
      <c r="H1" s="73"/>
    </row>
    <row r="2" spans="2:11" ht="27" customHeight="1" x14ac:dyDescent="0.3">
      <c r="B2" s="87" t="s">
        <v>91</v>
      </c>
      <c r="C2" s="87"/>
      <c r="D2" s="87"/>
      <c r="E2" s="87"/>
      <c r="F2" s="87"/>
      <c r="G2" s="87"/>
      <c r="H2" s="87"/>
      <c r="I2" s="10"/>
      <c r="J2" s="10"/>
      <c r="K2" s="10"/>
    </row>
    <row r="3" spans="2:11" ht="27" customHeight="1" x14ac:dyDescent="0.3">
      <c r="B3" s="76" t="s">
        <v>97</v>
      </c>
      <c r="C3" s="76"/>
      <c r="D3" s="3"/>
      <c r="E3" s="3"/>
      <c r="F3" s="3"/>
      <c r="G3" s="93" t="s">
        <v>96</v>
      </c>
      <c r="H3" s="93"/>
      <c r="I3" s="10"/>
      <c r="J3" s="10"/>
      <c r="K3" s="10"/>
    </row>
    <row r="4" spans="2:11" ht="27" customHeight="1" x14ac:dyDescent="0.2">
      <c r="B4" s="77" t="s">
        <v>18</v>
      </c>
      <c r="C4" s="78" t="s">
        <v>4</v>
      </c>
      <c r="D4" s="77" t="s">
        <v>23</v>
      </c>
      <c r="E4" s="77" t="s">
        <v>105</v>
      </c>
      <c r="F4" s="77"/>
      <c r="G4" s="79" t="s">
        <v>5</v>
      </c>
      <c r="H4" s="79" t="s">
        <v>18</v>
      </c>
    </row>
    <row r="5" spans="2:11" ht="27" customHeight="1" x14ac:dyDescent="0.2">
      <c r="B5" s="77"/>
      <c r="C5" s="78"/>
      <c r="D5" s="77"/>
      <c r="E5" s="77" t="s">
        <v>74</v>
      </c>
      <c r="F5" s="77"/>
      <c r="G5" s="79"/>
      <c r="H5" s="79"/>
    </row>
    <row r="6" spans="2:11" ht="51" customHeight="1" x14ac:dyDescent="0.2">
      <c r="B6" s="77"/>
      <c r="C6" s="78"/>
      <c r="D6" s="77" t="s">
        <v>45</v>
      </c>
      <c r="E6" s="20" t="s">
        <v>70</v>
      </c>
      <c r="F6" s="20" t="s">
        <v>72</v>
      </c>
      <c r="G6" s="79"/>
      <c r="H6" s="79"/>
    </row>
    <row r="7" spans="2:11" ht="54.75" customHeight="1" x14ac:dyDescent="0.2">
      <c r="B7" s="77"/>
      <c r="C7" s="78"/>
      <c r="D7" s="77"/>
      <c r="E7" s="16" t="s">
        <v>71</v>
      </c>
      <c r="F7" s="16" t="s">
        <v>73</v>
      </c>
      <c r="G7" s="79"/>
      <c r="H7" s="79"/>
    </row>
    <row r="8" spans="2:11" ht="54.95" customHeight="1" x14ac:dyDescent="0.2">
      <c r="B8" s="17">
        <v>58</v>
      </c>
      <c r="C8" s="18" t="s">
        <v>125</v>
      </c>
      <c r="D8" s="19">
        <v>2884</v>
      </c>
      <c r="E8" s="19">
        <v>267.57719750000001</v>
      </c>
      <c r="F8" s="19">
        <v>55.329912499999999</v>
      </c>
      <c r="G8" s="44" t="s">
        <v>121</v>
      </c>
      <c r="H8" s="45">
        <v>58</v>
      </c>
      <c r="K8" s="5"/>
    </row>
    <row r="9" spans="2:11" ht="54.95" customHeight="1" x14ac:dyDescent="0.2">
      <c r="B9" s="41" t="s">
        <v>136</v>
      </c>
      <c r="C9" s="42" t="s">
        <v>138</v>
      </c>
      <c r="D9" s="19">
        <v>2710</v>
      </c>
      <c r="E9" s="19">
        <v>668.65037266666673</v>
      </c>
      <c r="F9" s="19">
        <v>188.67976833333333</v>
      </c>
      <c r="G9" s="44" t="s">
        <v>137</v>
      </c>
      <c r="H9" s="41" t="s">
        <v>136</v>
      </c>
      <c r="K9" s="5"/>
    </row>
    <row r="10" spans="2:11" ht="54.95" customHeight="1" x14ac:dyDescent="0.2">
      <c r="B10" s="17">
        <v>61</v>
      </c>
      <c r="C10" s="18" t="s">
        <v>126</v>
      </c>
      <c r="D10" s="19">
        <v>7174</v>
      </c>
      <c r="E10" s="19">
        <v>2729.9028641999998</v>
      </c>
      <c r="F10" s="19">
        <v>358.11526776666665</v>
      </c>
      <c r="G10" s="44" t="s">
        <v>122</v>
      </c>
      <c r="H10" s="45">
        <v>61</v>
      </c>
      <c r="K10" s="5"/>
    </row>
    <row r="11" spans="2:11" ht="54.95" customHeight="1" x14ac:dyDescent="0.2">
      <c r="B11" s="17">
        <v>62</v>
      </c>
      <c r="C11" s="18" t="s">
        <v>127</v>
      </c>
      <c r="D11" s="19">
        <v>5494</v>
      </c>
      <c r="E11" s="19">
        <v>893.26102688461538</v>
      </c>
      <c r="F11" s="19">
        <v>133.41383668531466</v>
      </c>
      <c r="G11" s="44" t="s">
        <v>123</v>
      </c>
      <c r="H11" s="45">
        <v>62</v>
      </c>
      <c r="K11" s="5"/>
    </row>
    <row r="12" spans="2:11" ht="54.95" customHeight="1" x14ac:dyDescent="0.2">
      <c r="B12" s="17">
        <v>63</v>
      </c>
      <c r="C12" s="18" t="s">
        <v>128</v>
      </c>
      <c r="D12" s="19">
        <v>176</v>
      </c>
      <c r="E12" s="19">
        <v>38.372109999999999</v>
      </c>
      <c r="F12" s="19">
        <v>2.2738330000000002</v>
      </c>
      <c r="G12" s="44" t="s">
        <v>124</v>
      </c>
      <c r="H12" s="45">
        <v>63</v>
      </c>
      <c r="K12" s="5"/>
    </row>
    <row r="13" spans="2:11" ht="36.75" customHeight="1" x14ac:dyDescent="0.2">
      <c r="B13" s="72" t="s">
        <v>20</v>
      </c>
      <c r="C13" s="72"/>
      <c r="D13" s="22">
        <f>SUM(D8:D12)</f>
        <v>18438</v>
      </c>
      <c r="E13" s="22">
        <f t="shared" ref="E13:F13" si="0">SUM(E8:E12)</f>
        <v>4597.763571251282</v>
      </c>
      <c r="F13" s="22">
        <f t="shared" si="0"/>
        <v>737.81261828531456</v>
      </c>
      <c r="G13" s="72" t="s">
        <v>19</v>
      </c>
      <c r="H13" s="72"/>
      <c r="K13" s="5"/>
    </row>
    <row r="14" spans="2:11" x14ac:dyDescent="0.2">
      <c r="F14" s="5"/>
      <c r="K14" s="5"/>
    </row>
    <row r="15" spans="2:11" x14ac:dyDescent="0.2">
      <c r="I15" s="5"/>
      <c r="K15" s="5"/>
    </row>
    <row r="16" spans="2:11" x14ac:dyDescent="0.2">
      <c r="I16" s="5"/>
      <c r="K16" s="5"/>
    </row>
  </sheetData>
  <mergeCells count="14">
    <mergeCell ref="B13:C13"/>
    <mergeCell ref="G13:H13"/>
    <mergeCell ref="E4:F4"/>
    <mergeCell ref="E5:F5"/>
    <mergeCell ref="B1:H1"/>
    <mergeCell ref="B2:H2"/>
    <mergeCell ref="C4:C7"/>
    <mergeCell ref="B4:B7"/>
    <mergeCell ref="G4:G7"/>
    <mergeCell ref="H4:H7"/>
    <mergeCell ref="D4:D5"/>
    <mergeCell ref="D6:D7"/>
    <mergeCell ref="G3:H3"/>
    <mergeCell ref="B3:C3"/>
  </mergeCells>
  <phoneticPr fontId="3" type="noConversion"/>
  <printOptions horizontalCentered="1" verticalCentered="1"/>
  <pageMargins left="0" right="0" top="0" bottom="0" header="0.511811023622047" footer="0.511811023622047"/>
  <pageSetup paperSize="9" scale="4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2:U48"/>
  <sheetViews>
    <sheetView showGridLines="0" rightToLeft="1" zoomScale="70" zoomScaleNormal="70" workbookViewId="0">
      <selection activeCell="L8" sqref="L8"/>
    </sheetView>
  </sheetViews>
  <sheetFormatPr defaultRowHeight="15.75" x14ac:dyDescent="0.25"/>
  <cols>
    <col min="1" max="2" width="9.140625" style="1"/>
    <col min="3" max="3" width="45.5703125" style="1" customWidth="1"/>
    <col min="4" max="4" width="21.28515625" style="9" bestFit="1" customWidth="1"/>
    <col min="5" max="5" width="18.85546875" style="9" bestFit="1" customWidth="1"/>
    <col min="6" max="6" width="18.140625" style="9" customWidth="1"/>
    <col min="7" max="7" width="26.140625" style="9" bestFit="1" customWidth="1"/>
    <col min="8" max="8" width="17.42578125" style="9" customWidth="1"/>
    <col min="9" max="9" width="14.42578125" style="9" customWidth="1"/>
    <col min="10" max="10" width="12.7109375" style="9" bestFit="1" customWidth="1"/>
    <col min="11" max="11" width="51.42578125" style="1" customWidth="1"/>
    <col min="12" max="12" width="11" style="1" customWidth="1"/>
    <col min="13" max="13" width="10.7109375" style="1" bestFit="1" customWidth="1"/>
    <col min="14" max="16384" width="9.140625" style="1"/>
  </cols>
  <sheetData>
    <row r="2" spans="2:21" ht="19.5" x14ac:dyDescent="0.2">
      <c r="B2" s="94" t="s">
        <v>92</v>
      </c>
      <c r="C2" s="94"/>
      <c r="D2" s="94"/>
      <c r="E2" s="94"/>
      <c r="F2" s="94"/>
      <c r="G2" s="94"/>
      <c r="H2" s="94"/>
      <c r="I2" s="94"/>
      <c r="J2" s="94"/>
      <c r="K2" s="94"/>
      <c r="L2" s="94"/>
    </row>
    <row r="3" spans="2:21" ht="22.5" x14ac:dyDescent="0.3">
      <c r="B3" s="95" t="s">
        <v>93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4"/>
      <c r="N3" s="4"/>
      <c r="O3" s="4"/>
      <c r="P3" s="4"/>
      <c r="Q3" s="4"/>
      <c r="R3" s="4"/>
      <c r="S3" s="4"/>
      <c r="T3" s="4"/>
      <c r="U3" s="4"/>
    </row>
    <row r="4" spans="2:21" ht="33" customHeight="1" x14ac:dyDescent="0.3">
      <c r="B4" s="96" t="s">
        <v>97</v>
      </c>
      <c r="C4" s="96"/>
      <c r="D4" s="2"/>
      <c r="E4" s="2"/>
      <c r="F4" s="2"/>
      <c r="G4" s="2"/>
      <c r="H4" s="2"/>
      <c r="I4" s="2"/>
      <c r="J4" s="2"/>
      <c r="K4" s="93" t="s">
        <v>96</v>
      </c>
      <c r="L4" s="93"/>
      <c r="M4" s="4"/>
      <c r="N4" s="4"/>
      <c r="O4" s="4"/>
      <c r="P4" s="4"/>
      <c r="Q4" s="4"/>
      <c r="R4" s="4"/>
      <c r="S4" s="4"/>
      <c r="T4" s="4"/>
      <c r="U4" s="4"/>
    </row>
    <row r="5" spans="2:21" ht="60.75" customHeight="1" x14ac:dyDescent="0.2">
      <c r="B5" s="77" t="s">
        <v>18</v>
      </c>
      <c r="C5" s="78" t="s">
        <v>4</v>
      </c>
      <c r="D5" s="25" t="s">
        <v>75</v>
      </c>
      <c r="E5" s="25" t="s">
        <v>77</v>
      </c>
      <c r="F5" s="25" t="s">
        <v>79</v>
      </c>
      <c r="G5" s="25" t="s">
        <v>132</v>
      </c>
      <c r="H5" s="25" t="s">
        <v>81</v>
      </c>
      <c r="I5" s="25" t="s">
        <v>106</v>
      </c>
      <c r="J5" s="25" t="s">
        <v>16</v>
      </c>
      <c r="K5" s="79" t="s">
        <v>5</v>
      </c>
      <c r="L5" s="79" t="s">
        <v>18</v>
      </c>
    </row>
    <row r="6" spans="2:21" ht="95.25" customHeight="1" x14ac:dyDescent="0.2">
      <c r="B6" s="77"/>
      <c r="C6" s="78"/>
      <c r="D6" s="16" t="s">
        <v>76</v>
      </c>
      <c r="E6" s="16" t="s">
        <v>78</v>
      </c>
      <c r="F6" s="16" t="s">
        <v>80</v>
      </c>
      <c r="G6" s="50" t="s">
        <v>133</v>
      </c>
      <c r="H6" s="16" t="s">
        <v>82</v>
      </c>
      <c r="I6" s="16" t="s">
        <v>107</v>
      </c>
      <c r="J6" s="16" t="s">
        <v>19</v>
      </c>
      <c r="K6" s="79"/>
      <c r="L6" s="79"/>
    </row>
    <row r="7" spans="2:21" ht="54.95" customHeight="1" x14ac:dyDescent="0.2">
      <c r="B7" s="17">
        <v>58</v>
      </c>
      <c r="C7" s="18" t="s">
        <v>125</v>
      </c>
      <c r="D7" s="19">
        <v>19.118977000000001</v>
      </c>
      <c r="E7" s="19">
        <v>1.351386</v>
      </c>
      <c r="F7" s="19">
        <v>1.1177060000000001</v>
      </c>
      <c r="G7" s="19">
        <v>100.07077200000001</v>
      </c>
      <c r="H7" s="19">
        <v>2.829685</v>
      </c>
      <c r="I7" s="19">
        <v>105.761554</v>
      </c>
      <c r="J7" s="19">
        <f>SUM(D7:I7)</f>
        <v>230.25008000000003</v>
      </c>
      <c r="K7" s="44" t="s">
        <v>121</v>
      </c>
      <c r="L7" s="45">
        <v>58</v>
      </c>
      <c r="M7" s="12"/>
    </row>
    <row r="8" spans="2:21" ht="54.95" customHeight="1" x14ac:dyDescent="0.2">
      <c r="B8" s="41" t="s">
        <v>136</v>
      </c>
      <c r="C8" s="18" t="s">
        <v>138</v>
      </c>
      <c r="D8" s="19">
        <v>797.99971300000004</v>
      </c>
      <c r="E8" s="19">
        <v>0.36635600000000001</v>
      </c>
      <c r="F8" s="19">
        <v>4.0473119999999998</v>
      </c>
      <c r="G8" s="19">
        <v>84.403916000000009</v>
      </c>
      <c r="H8" s="19">
        <v>22.600273000000001</v>
      </c>
      <c r="I8" s="19">
        <v>1049.376233</v>
      </c>
      <c r="J8" s="19">
        <f>SUM(D8:I8)</f>
        <v>1958.793803</v>
      </c>
      <c r="K8" s="44" t="s">
        <v>137</v>
      </c>
      <c r="L8" s="41" t="s">
        <v>136</v>
      </c>
      <c r="M8" s="12"/>
    </row>
    <row r="9" spans="2:21" ht="54.95" customHeight="1" x14ac:dyDescent="0.2">
      <c r="B9" s="17">
        <v>61</v>
      </c>
      <c r="C9" s="18" t="s">
        <v>126</v>
      </c>
      <c r="D9" s="19">
        <v>113.265592</v>
      </c>
      <c r="E9" s="19">
        <v>12.155479</v>
      </c>
      <c r="F9" s="19">
        <v>73.355306999999996</v>
      </c>
      <c r="G9" s="19">
        <v>36.110647999999998</v>
      </c>
      <c r="H9" s="19">
        <v>113.037418</v>
      </c>
      <c r="I9" s="19">
        <v>8177.167993</v>
      </c>
      <c r="J9" s="19">
        <f t="shared" ref="J9:J11" si="0">SUM(D9:I9)</f>
        <v>8525.0924369999993</v>
      </c>
      <c r="K9" s="44" t="s">
        <v>122</v>
      </c>
      <c r="L9" s="45">
        <v>61</v>
      </c>
      <c r="M9" s="12"/>
    </row>
    <row r="10" spans="2:21" ht="54.95" customHeight="1" x14ac:dyDescent="0.2">
      <c r="B10" s="17">
        <v>62</v>
      </c>
      <c r="C10" s="18" t="s">
        <v>127</v>
      </c>
      <c r="D10" s="19">
        <v>246.16585799999999</v>
      </c>
      <c r="E10" s="19">
        <v>2.1230310000000001</v>
      </c>
      <c r="F10" s="19">
        <v>7.9901809999999998</v>
      </c>
      <c r="G10" s="19">
        <v>14.683807</v>
      </c>
      <c r="H10" s="19">
        <v>3.5888490000000002</v>
      </c>
      <c r="I10" s="19">
        <v>821.89842799999997</v>
      </c>
      <c r="J10" s="19">
        <f t="shared" si="0"/>
        <v>1096.4501539999999</v>
      </c>
      <c r="K10" s="44" t="s">
        <v>123</v>
      </c>
      <c r="L10" s="45">
        <v>62</v>
      </c>
      <c r="M10" s="12"/>
    </row>
    <row r="11" spans="2:21" ht="54.95" customHeight="1" x14ac:dyDescent="0.2">
      <c r="B11" s="17">
        <v>63</v>
      </c>
      <c r="C11" s="18" t="s">
        <v>128</v>
      </c>
      <c r="D11" s="19">
        <v>7.2999999999999995E-2</v>
      </c>
      <c r="E11" s="19">
        <v>0.14038900000000001</v>
      </c>
      <c r="F11" s="19">
        <v>0.56333299999999997</v>
      </c>
      <c r="G11" s="19">
        <v>3.282063</v>
      </c>
      <c r="H11" s="19">
        <v>0.106671</v>
      </c>
      <c r="I11" s="19">
        <v>8.063072</v>
      </c>
      <c r="J11" s="19">
        <f t="shared" si="0"/>
        <v>12.228528000000001</v>
      </c>
      <c r="K11" s="44" t="s">
        <v>124</v>
      </c>
      <c r="L11" s="45">
        <v>63</v>
      </c>
      <c r="M11" s="12"/>
    </row>
    <row r="12" spans="2:21" ht="54.95" customHeight="1" x14ac:dyDescent="0.2">
      <c r="B12" s="72" t="s">
        <v>20</v>
      </c>
      <c r="C12" s="72"/>
      <c r="D12" s="22">
        <f t="shared" ref="D12:J12" si="1">SUM(D7:D11)</f>
        <v>1176.6231400000001</v>
      </c>
      <c r="E12" s="22">
        <f t="shared" si="1"/>
        <v>16.136640999999997</v>
      </c>
      <c r="F12" s="22">
        <f t="shared" si="1"/>
        <v>87.073838999999992</v>
      </c>
      <c r="G12" s="22">
        <f t="shared" si="1"/>
        <v>238.55120600000001</v>
      </c>
      <c r="H12" s="22">
        <f t="shared" si="1"/>
        <v>142.16289600000002</v>
      </c>
      <c r="I12" s="22">
        <f t="shared" si="1"/>
        <v>10162.267280000002</v>
      </c>
      <c r="J12" s="22">
        <f t="shared" si="1"/>
        <v>11822.815001999999</v>
      </c>
      <c r="K12" s="72" t="s">
        <v>19</v>
      </c>
      <c r="L12" s="72"/>
    </row>
    <row r="13" spans="2:21" ht="54.95" customHeight="1" x14ac:dyDescent="0.25"/>
    <row r="14" spans="2:21" ht="54.95" customHeight="1" x14ac:dyDescent="0.25"/>
    <row r="15" spans="2:21" ht="54.95" customHeight="1" x14ac:dyDescent="0.25"/>
    <row r="16" spans="2:21" ht="54.95" customHeight="1" x14ac:dyDescent="0.25"/>
    <row r="17" ht="54.95" customHeight="1" x14ac:dyDescent="0.25"/>
    <row r="18" ht="54.95" customHeight="1" x14ac:dyDescent="0.25"/>
    <row r="19" ht="54.95" customHeight="1" x14ac:dyDescent="0.25"/>
    <row r="20" ht="54.95" customHeight="1" x14ac:dyDescent="0.25"/>
    <row r="21" ht="54.95" customHeight="1" x14ac:dyDescent="0.25"/>
    <row r="22" ht="54.95" customHeight="1" x14ac:dyDescent="0.25"/>
    <row r="23" ht="54.95" customHeight="1" x14ac:dyDescent="0.25"/>
    <row r="24" ht="54.95" customHeight="1" x14ac:dyDescent="0.25"/>
    <row r="25" ht="54.95" customHeight="1" x14ac:dyDescent="0.25"/>
    <row r="26" ht="54.95" customHeight="1" x14ac:dyDescent="0.25"/>
    <row r="27" ht="54.95" customHeight="1" x14ac:dyDescent="0.25"/>
    <row r="28" ht="54.95" customHeight="1" x14ac:dyDescent="0.25"/>
    <row r="29" ht="54.95" customHeight="1" x14ac:dyDescent="0.25"/>
    <row r="30" ht="54.95" customHeight="1" x14ac:dyDescent="0.25"/>
    <row r="31" ht="54.95" customHeight="1" x14ac:dyDescent="0.25"/>
    <row r="32" ht="54.95" customHeight="1" x14ac:dyDescent="0.25"/>
    <row r="33" ht="54.95" customHeight="1" x14ac:dyDescent="0.25"/>
    <row r="34" ht="54.95" customHeight="1" x14ac:dyDescent="0.25"/>
    <row r="35" ht="54.95" customHeight="1" x14ac:dyDescent="0.25"/>
    <row r="36" ht="54.95" customHeight="1" x14ac:dyDescent="0.25"/>
    <row r="37" ht="54.95" customHeight="1" x14ac:dyDescent="0.25"/>
    <row r="38" ht="54.95" customHeight="1" x14ac:dyDescent="0.25"/>
    <row r="39" ht="54.95" customHeight="1" x14ac:dyDescent="0.25"/>
    <row r="40" ht="54.95" customHeight="1" x14ac:dyDescent="0.25"/>
    <row r="41" ht="54.95" customHeight="1" x14ac:dyDescent="0.25"/>
    <row r="42" ht="54.95" customHeight="1" x14ac:dyDescent="0.25"/>
    <row r="43" ht="54.95" customHeight="1" x14ac:dyDescent="0.25"/>
    <row r="44" ht="54.95" customHeight="1" x14ac:dyDescent="0.25"/>
    <row r="45" ht="54.95" customHeight="1" x14ac:dyDescent="0.25"/>
    <row r="46" ht="54.95" customHeight="1" x14ac:dyDescent="0.25"/>
    <row r="47" ht="54.95" customHeight="1" x14ac:dyDescent="0.25"/>
    <row r="48" ht="54.95" customHeight="1" x14ac:dyDescent="0.25"/>
  </sheetData>
  <mergeCells count="10">
    <mergeCell ref="B12:C12"/>
    <mergeCell ref="K12:L12"/>
    <mergeCell ref="B2:L2"/>
    <mergeCell ref="B3:L3"/>
    <mergeCell ref="C5:C6"/>
    <mergeCell ref="B5:B6"/>
    <mergeCell ref="K5:K6"/>
    <mergeCell ref="L5:L6"/>
    <mergeCell ref="B4:C4"/>
    <mergeCell ref="K4:L4"/>
  </mergeCells>
  <phoneticPr fontId="3" type="noConversion"/>
  <printOptions horizontalCentered="1" verticalCentered="1"/>
  <pageMargins left="0" right="0" top="0" bottom="0" header="0.511811023622047" footer="0.511811023622047"/>
  <pageSetup paperSize="9" scale="42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I13"/>
  <sheetViews>
    <sheetView showGridLines="0" rightToLeft="1" topLeftCell="A4" zoomScale="80" zoomScaleNormal="80" workbookViewId="0">
      <selection activeCell="I7" sqref="I7"/>
    </sheetView>
  </sheetViews>
  <sheetFormatPr defaultRowHeight="12.75" x14ac:dyDescent="0.2"/>
  <cols>
    <col min="1" max="1" width="8.42578125" style="1" customWidth="1"/>
    <col min="2" max="2" width="9.140625" style="1"/>
    <col min="3" max="3" width="8.5703125" style="1" bestFit="1" customWidth="1"/>
    <col min="4" max="4" width="43.42578125" style="1" customWidth="1"/>
    <col min="5" max="5" width="21.140625" style="1" bestFit="1" customWidth="1"/>
    <col min="6" max="6" width="19.85546875" style="1" customWidth="1"/>
    <col min="7" max="7" width="21.140625" style="1" bestFit="1" customWidth="1"/>
    <col min="8" max="8" width="51.140625" style="1" customWidth="1"/>
    <col min="9" max="9" width="10.85546875" style="1" customWidth="1"/>
    <col min="10" max="10" width="21.140625" style="1" bestFit="1" customWidth="1"/>
    <col min="11" max="11" width="10.85546875" style="1" customWidth="1"/>
    <col min="12" max="12" width="11.5703125" style="1" customWidth="1"/>
    <col min="13" max="13" width="15.42578125" style="1" customWidth="1"/>
    <col min="14" max="16384" width="9.140625" style="1"/>
  </cols>
  <sheetData>
    <row r="1" spans="1:9" ht="32.25" customHeight="1" x14ac:dyDescent="0.3">
      <c r="A1" s="6"/>
      <c r="B1" s="7"/>
      <c r="C1" s="73" t="s">
        <v>94</v>
      </c>
      <c r="D1" s="73"/>
      <c r="E1" s="73"/>
      <c r="F1" s="73"/>
      <c r="G1" s="73"/>
      <c r="H1" s="73"/>
      <c r="I1" s="73"/>
    </row>
    <row r="2" spans="1:9" ht="18.75" customHeight="1" x14ac:dyDescent="0.3">
      <c r="C2" s="75" t="s">
        <v>95</v>
      </c>
      <c r="D2" s="75"/>
      <c r="E2" s="75"/>
      <c r="F2" s="75"/>
      <c r="G2" s="75"/>
      <c r="H2" s="75"/>
      <c r="I2" s="75"/>
    </row>
    <row r="3" spans="1:9" ht="18.75" customHeight="1" x14ac:dyDescent="0.3">
      <c r="C3" s="76" t="s">
        <v>97</v>
      </c>
      <c r="D3" s="76"/>
      <c r="E3" s="3"/>
      <c r="F3" s="3"/>
      <c r="G3" s="3"/>
      <c r="H3" s="93" t="s">
        <v>96</v>
      </c>
      <c r="I3" s="93"/>
    </row>
    <row r="4" spans="1:9" ht="54.95" customHeight="1" x14ac:dyDescent="0.2">
      <c r="C4" s="77" t="s">
        <v>18</v>
      </c>
      <c r="D4" s="78" t="s">
        <v>4</v>
      </c>
      <c r="E4" s="20" t="s">
        <v>85</v>
      </c>
      <c r="F4" s="20" t="s">
        <v>87</v>
      </c>
      <c r="G4" s="20" t="s">
        <v>16</v>
      </c>
      <c r="H4" s="79" t="s">
        <v>5</v>
      </c>
      <c r="I4" s="79" t="s">
        <v>18</v>
      </c>
    </row>
    <row r="5" spans="1:9" ht="54.95" customHeight="1" x14ac:dyDescent="0.2">
      <c r="C5" s="77"/>
      <c r="D5" s="78"/>
      <c r="E5" s="16" t="s">
        <v>86</v>
      </c>
      <c r="F5" s="16" t="s">
        <v>86</v>
      </c>
      <c r="G5" s="16" t="s">
        <v>19</v>
      </c>
      <c r="H5" s="79"/>
      <c r="I5" s="79"/>
    </row>
    <row r="6" spans="1:9" ht="54.95" customHeight="1" x14ac:dyDescent="0.2">
      <c r="C6" s="17">
        <v>58</v>
      </c>
      <c r="D6" s="18" t="s">
        <v>125</v>
      </c>
      <c r="E6" s="15">
        <v>1592.1864555</v>
      </c>
      <c r="F6" s="15">
        <v>9.6604999999999996E-2</v>
      </c>
      <c r="G6" s="15">
        <f>SUM(E6:F6)</f>
        <v>1592.2830604999999</v>
      </c>
      <c r="H6" s="44" t="s">
        <v>121</v>
      </c>
      <c r="I6" s="45">
        <v>58</v>
      </c>
    </row>
    <row r="7" spans="1:9" ht="54.95" customHeight="1" x14ac:dyDescent="0.2">
      <c r="C7" s="41" t="s">
        <v>136</v>
      </c>
      <c r="D7" s="18" t="s">
        <v>138</v>
      </c>
      <c r="E7" s="15">
        <v>2276.514991</v>
      </c>
      <c r="F7" s="15">
        <v>66.741843666666696</v>
      </c>
      <c r="G7" s="15">
        <f t="shared" ref="G7:G10" si="0">SUM(E7:F7)</f>
        <v>2343.2568346666667</v>
      </c>
      <c r="H7" s="44" t="s">
        <v>137</v>
      </c>
      <c r="I7" s="41" t="s">
        <v>136</v>
      </c>
    </row>
    <row r="8" spans="1:9" ht="54.95" customHeight="1" x14ac:dyDescent="0.2">
      <c r="C8" s="17">
        <v>61</v>
      </c>
      <c r="D8" s="18" t="s">
        <v>126</v>
      </c>
      <c r="E8" s="15">
        <v>28694.825608666662</v>
      </c>
      <c r="F8" s="15">
        <v>146.81692339999998</v>
      </c>
      <c r="G8" s="15">
        <f t="shared" si="0"/>
        <v>28841.642532066664</v>
      </c>
      <c r="H8" s="44" t="s">
        <v>122</v>
      </c>
      <c r="I8" s="45">
        <v>61</v>
      </c>
    </row>
    <row r="9" spans="1:9" ht="54.95" customHeight="1" x14ac:dyDescent="0.2">
      <c r="C9" s="17">
        <v>62</v>
      </c>
      <c r="D9" s="18" t="s">
        <v>127</v>
      </c>
      <c r="E9" s="15">
        <v>4678.3992019580428</v>
      </c>
      <c r="F9" s="15">
        <v>11.50056832867133</v>
      </c>
      <c r="G9" s="15">
        <f t="shared" si="0"/>
        <v>4689.8997702867146</v>
      </c>
      <c r="H9" s="44" t="s">
        <v>123</v>
      </c>
      <c r="I9" s="45">
        <v>62</v>
      </c>
    </row>
    <row r="10" spans="1:9" ht="54.95" customHeight="1" x14ac:dyDescent="0.2">
      <c r="C10" s="17">
        <v>63</v>
      </c>
      <c r="D10" s="18" t="s">
        <v>128</v>
      </c>
      <c r="E10" s="15">
        <v>75.675635999999997</v>
      </c>
      <c r="F10" s="15">
        <v>0</v>
      </c>
      <c r="G10" s="15">
        <f t="shared" si="0"/>
        <v>75.675635999999997</v>
      </c>
      <c r="H10" s="44" t="s">
        <v>124</v>
      </c>
      <c r="I10" s="45">
        <v>63</v>
      </c>
    </row>
    <row r="11" spans="1:9" ht="36" customHeight="1" x14ac:dyDescent="0.2">
      <c r="C11" s="97" t="s">
        <v>20</v>
      </c>
      <c r="D11" s="98"/>
      <c r="E11" s="22">
        <f>SUM(E6:E10)</f>
        <v>37317.601893124702</v>
      </c>
      <c r="F11" s="22">
        <f t="shared" ref="F11:G11" si="1">SUM(F6:F10)</f>
        <v>225.15594039533801</v>
      </c>
      <c r="G11" s="22">
        <f t="shared" si="1"/>
        <v>37542.757833520045</v>
      </c>
      <c r="H11" s="72" t="s">
        <v>19</v>
      </c>
      <c r="I11" s="72"/>
    </row>
    <row r="13" spans="1:9" x14ac:dyDescent="0.2">
      <c r="G13" s="11"/>
    </row>
  </sheetData>
  <mergeCells count="10">
    <mergeCell ref="C11:D11"/>
    <mergeCell ref="H11:I11"/>
    <mergeCell ref="C1:I1"/>
    <mergeCell ref="D4:D5"/>
    <mergeCell ref="C4:C5"/>
    <mergeCell ref="I4:I5"/>
    <mergeCell ref="H4:H5"/>
    <mergeCell ref="C2:I2"/>
    <mergeCell ref="H3:I3"/>
    <mergeCell ref="C3:D3"/>
  </mergeCells>
  <phoneticPr fontId="3" type="noConversion"/>
  <pageMargins left="0" right="0" top="0" bottom="0" header="0.5" footer="0.5"/>
  <pageSetup paperSize="9" scale="40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المعلومات والاتصالات</KeyWordsAr>
    <KeyWords xmlns="cac204a3-57fb-4aea-ba50-989298fa4f73">-1</KeyWords>
    <ReleaseID_DB xmlns="cac204a3-57fb-4aea-ba50-989298fa4f73">11470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229BA00C-76A3-4ED7-AAFE-BB5FCE6F0F7D}"/>
</file>

<file path=customXml/itemProps2.xml><?xml version="1.0" encoding="utf-8"?>
<ds:datastoreItem xmlns:ds="http://schemas.openxmlformats.org/officeDocument/2006/customXml" ds:itemID="{E1A265BE-5B22-4DEB-B225-029A1738D32F}"/>
</file>

<file path=customXml/itemProps3.xml><?xml version="1.0" encoding="utf-8"?>
<ds:datastoreItem xmlns:ds="http://schemas.openxmlformats.org/officeDocument/2006/customXml" ds:itemID="{4802EF67-5C4B-4B74-BAA0-A61FF2134D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النتائج الرئيسية </vt:lpstr>
      <vt:lpstr>اكبر3منشآت</vt:lpstr>
      <vt:lpstr>ملكية رأس المال</vt:lpstr>
      <vt:lpstr>الكيان القانوني</vt:lpstr>
      <vt:lpstr>عدد عاملين وكيان</vt:lpstr>
      <vt:lpstr>عدد العاملين </vt:lpstr>
      <vt:lpstr>التعويضات</vt:lpstr>
      <vt:lpstr>مستلزمات الانتاج </vt:lpstr>
      <vt:lpstr>الانتاج الاجمالي</vt:lpstr>
      <vt:lpstr>تكوين</vt:lpstr>
      <vt:lpstr>اكبر3منشآت!Print_Area</vt:lpstr>
      <vt:lpstr>'الانتاج الاجمالي'!Print_Area</vt:lpstr>
      <vt:lpstr>التعويضات!Print_Area</vt:lpstr>
      <vt:lpstr>'النتائج الرئيسية '!Print_Area</vt:lpstr>
      <vt:lpstr>تكوين!Print_Area</vt:lpstr>
      <vt:lpstr>'عدد العاملين '!Print_Area</vt:lpstr>
      <vt:lpstr>'عدد عاملين وكيان'!Print_Area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Sami  Nizar Daif Alla Khasawneh</cp:lastModifiedBy>
  <cp:lastPrinted>2020-02-12T06:25:46Z</cp:lastPrinted>
  <dcterms:created xsi:type="dcterms:W3CDTF">2006-11-12T18:18:25Z</dcterms:created>
  <dcterms:modified xsi:type="dcterms:W3CDTF">2020-08-19T05:40:48Z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