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6\04\"/>
    </mc:Choice>
  </mc:AlternateContent>
  <xr:revisionPtr revIDLastSave="0" documentId="8_{2550FC33-687E-4988-9043-D72A4FCEA54D}" xr6:coauthVersionLast="47" xr6:coauthVersionMax="47" xr10:uidLastSave="{00000000-0000-0000-0000-000000000000}"/>
  <bookViews>
    <workbookView xWindow="22932" yWindow="-1608" windowWidth="30936" windowHeight="16776" tabRatio="601" activeTab="1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2" l="1"/>
  <c r="C20" i="32" l="1"/>
  <c r="C33" i="32" l="1"/>
  <c r="C7" i="32"/>
  <c r="C6" i="35" l="1"/>
  <c r="C7" i="27"/>
  <c r="C16" i="31"/>
  <c r="C12" i="31"/>
  <c r="C8" i="31"/>
  <c r="C6" i="34"/>
  <c r="C6" i="33"/>
  <c r="C7" i="26"/>
  <c r="C7" i="4"/>
  <c r="C6" i="42"/>
  <c r="C6" i="32" l="1"/>
  <c r="C11" i="42"/>
</calcChain>
</file>

<file path=xl/sharedStrings.xml><?xml version="1.0" encoding="utf-8"?>
<sst xmlns="http://schemas.openxmlformats.org/spreadsheetml/2006/main" count="561" uniqueCount="247">
  <si>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</si>
  <si>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</si>
  <si>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</si>
  <si>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</si>
  <si>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</si>
  <si>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</si>
  <si>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</si>
  <si>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</si>
  <si>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</si>
  <si>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</si>
  <si>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</si>
  <si>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</si>
  <si>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</si>
  <si>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</si>
  <si>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</si>
  <si>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</si>
  <si>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</si>
  <si>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</si>
  <si>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</si>
  <si>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</si>
  <si>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</si>
  <si>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</si>
  <si>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</si>
  <si>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</si>
  <si>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</si>
  <si>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</si>
  <si>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</si>
  <si>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</si>
  <si>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</si>
  <si>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</si>
  <si>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</si>
  <si>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</si>
  <si>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</si>
  <si>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</si>
  <si>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</si>
  <si>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</si>
  <si>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</si>
  <si>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</si>
  <si>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</si>
  <si>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</si>
  <si>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</si>
  <si>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</si>
  <si>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</si>
  <si>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</si>
  <si>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</si>
  <si>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</si>
  <si>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</si>
  <si>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</si>
  <si>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</si>
  <si>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</si>
  <si>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</si>
  <si>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</si>
  <si>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</si>
  <si>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</si>
  <si>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</si>
  <si>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</si>
  <si>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</si>
  <si>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</si>
  <si>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</si>
  <si>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</si>
  <si>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</si>
  <si>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</si>
  <si>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</si>
  <si>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</si>
  <si>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</si>
  <si>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</si>
  <si>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</si>
  <si>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</si>
  <si>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</si>
  <si>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</si>
  <si>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</si>
  <si>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</si>
  <si>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</si>
  <si>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</si>
  <si>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</si>
  <si>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</si>
  <si>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</si>
  <si>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</si>
  <si>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</si>
  <si>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</si>
  <si>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</si>
  <si>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</si>
  <si>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</si>
  <si>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</si>
  <si>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</si>
  <si>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</si>
  <si>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</si>
  <si>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</si>
  <si>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</si>
  <si>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المانيا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</si>
  <si>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</si>
  <si>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</si>
  <si>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</si>
  <si>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</si>
  <si>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</si>
  <si>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</si>
  <si>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</si>
  <si>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</si>
  <si>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</si>
  <si>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</si>
  <si>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</si>
  <si>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</si>
  <si>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</si>
  <si>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</si>
  <si>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</si>
  <si>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</si>
  <si>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</si>
  <si>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</si>
  <si>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</si>
  <si>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</si>
  <si>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</si>
  <si>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</si>
  <si>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</si>
  <si>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</si>
  <si>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</si>
  <si>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</si>
  <si>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</si>
  <si>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</si>
  <si>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</si>
  <si>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</si>
  <si>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</si>
  <si>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</si>
  <si>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</si>
  <si>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</si>
  <si>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</si>
  <si>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</si>
  <si>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</si>
  <si>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</si>
  <si>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</si>
  <si>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</si>
  <si>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</si>
  <si>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</si>
  <si>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</si>
  <si>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</si>
  <si>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</si>
  <si>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</si>
  <si>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</si>
  <si>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</si>
  <si>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</si>
  <si>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</si>
  <si>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</si>
  <si>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</si>
  <si>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</si>
  <si>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</si>
  <si>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</si>
  <si>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</si>
  <si>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</si>
  <si>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</si>
  <si>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</si>
  <si>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</si>
  <si>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</si>
  <si>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</si>
  <si>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</si>
  <si>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</si>
  <si>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SWITZERLAND</t>
  </si>
  <si>
    <t>SAUDI ARABIA</t>
  </si>
  <si>
    <t>INDIA</t>
  </si>
  <si>
    <t>KUWAIT</t>
  </si>
  <si>
    <t>QATAR</t>
  </si>
  <si>
    <t>CHINA</t>
  </si>
  <si>
    <t>JORDAN</t>
  </si>
  <si>
    <t>BAHRAIN</t>
  </si>
  <si>
    <t>OMAN</t>
  </si>
  <si>
    <t>GERMANY</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</si>
  <si>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</si>
  <si>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</si>
  <si>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</si>
  <si>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</si>
  <si>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</si>
  <si>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</si>
  <si>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</si>
  <si>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</si>
  <si>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</si>
  <si>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</si>
  <si>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</si>
  <si>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</si>
  <si>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</si>
  <si>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</si>
  <si>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</si>
  <si>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</si>
  <si>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</si>
  <si>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</si>
  <si>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NORTH AMERICA</t>
  </si>
  <si>
    <t>EUROPEAN UNION (E.E.C)</t>
  </si>
  <si>
    <t>SOUTH AMERICA</t>
  </si>
  <si>
    <t>OCEANIA</t>
  </si>
  <si>
    <t>EASTERN EUROPE</t>
  </si>
  <si>
    <t>CENTRAL AMERICA</t>
  </si>
  <si>
    <t>OTHER WESTERN COUNTRIES</t>
  </si>
  <si>
    <t>UNITED KINGDOM</t>
  </si>
  <si>
    <t>المملكة المتحدة</t>
  </si>
  <si>
    <t>روسيا</t>
  </si>
  <si>
    <t>RUSSIA</t>
  </si>
  <si>
    <t>Note: The data for 2026  are preliminary</t>
  </si>
  <si>
    <t>ملاحظة: بيانات عام 2026  أولية</t>
  </si>
  <si>
    <t>هونج كونج</t>
  </si>
  <si>
    <t>HONG KONG</t>
  </si>
  <si>
    <t>مصر</t>
  </si>
  <si>
    <t>EGYPT</t>
  </si>
  <si>
    <t>جمهورية الكونجو</t>
  </si>
  <si>
    <t>CONGO REPUBLIC</t>
  </si>
  <si>
    <t>ASIA EXCLUDING ARAB COUNTRIES</t>
  </si>
  <si>
    <t>AFRICA EXCLUDING ARAB COUNTRIES</t>
  </si>
  <si>
    <t>Continet</t>
  </si>
  <si>
    <t>القارة</t>
  </si>
  <si>
    <t>Note: The data for 2026 are preliminary</t>
  </si>
  <si>
    <t>ملاحظة: بيانات عام 2026 أولية</t>
  </si>
  <si>
    <t>TURKIYE OF REPUBLIC</t>
  </si>
  <si>
    <t>تركيا</t>
  </si>
  <si>
    <t>FRANCE</t>
  </si>
  <si>
    <t>فرنسا</t>
  </si>
  <si>
    <t xml:space="preserve">Non-oil Foreign Merchandise Trade Through the Ports of Abu Dhabi Emirate, April  2026 </t>
  </si>
  <si>
    <t xml:space="preserve">Table 1: Non-oil of trade components (in million AED), April  2026 </t>
  </si>
  <si>
    <t xml:space="preserve">Table 2: Non-oil of trade components (year-on-year growth), April  2026 </t>
  </si>
  <si>
    <t xml:space="preserve">Table 3: Non-oil exports by good HS, (in millions AED), April  2026 </t>
  </si>
  <si>
    <t xml:space="preserve">Table 4: Non-oil re-export by sections of HS, (in millions AED), April  2026 </t>
  </si>
  <si>
    <t xml:space="preserve">Table 5: Non-oil imports by sections of HS, (in millions AED), April  2026 </t>
  </si>
  <si>
    <t xml:space="preserve">Table 6: Non-oil exports by country (in millions AED), April  2026 </t>
  </si>
  <si>
    <t xml:space="preserve">Table 7: Non-oil Re-exports by country (in millions AED), April  2026 </t>
  </si>
  <si>
    <t xml:space="preserve">Table 8: Non-oil Imports by country (in millions AED), April  2026 </t>
  </si>
  <si>
    <t xml:space="preserve">Table 9: Non-oil foreign trade by continent (in millions AED), April  2026 </t>
  </si>
  <si>
    <t xml:space="preserve">Table 10: Non-oil foreign trade by mode of shipping (in millions AED), April  2026 </t>
  </si>
  <si>
    <t xml:space="preserve">حركة التجارة الخارجية السلعية غير النفطية عبر منافذ إمارة أبوظبي، ابريل2026 </t>
  </si>
  <si>
    <t xml:space="preserve">جدول 1: قيمة التجارة الخارجية غير النفطية بالمليون درهم، ابريل 2026 </t>
  </si>
  <si>
    <t xml:space="preserve"> جدول 2: التجارة الخارجية غير النفطية (النمو على أساس سنوي)، ابريل 2026  </t>
  </si>
  <si>
    <t xml:space="preserve">جدول 3: الصادرات غير النفطية حسب أقسام النظام المنسق بالمليون درهم، ابريل 2026 </t>
  </si>
  <si>
    <t xml:space="preserve">جدول 4: المعاد تصديره غير النفطي حسب أقسام النظام المنسق بالمليون درهم، ابريل 2026 </t>
  </si>
  <si>
    <t xml:space="preserve">جدول 5: الواردات غير النفطية حسب أقسام النظام المنسق بالمليون درهم، ابريل 2026 </t>
  </si>
  <si>
    <t xml:space="preserve">جدول 6: الصادرات غير النفطية حسب الدولة بالمليون درهم، ابريل 2026 </t>
  </si>
  <si>
    <t xml:space="preserve">جدول 7: المعاد تصديره غير النفطي حسب الدولة بالمليون درهم، ابريل 2026 </t>
  </si>
  <si>
    <t xml:space="preserve">جدول 8: الواردات غير النفطية حسب الدولة بالمليون درهم، ابريل 2026 </t>
  </si>
  <si>
    <t xml:space="preserve">جدول 9: التجارة الخارجية غير النفطية حسب المنطقة بالمليون درهم، ابريل 2026  </t>
  </si>
  <si>
    <t xml:space="preserve">جدول 10: التجارة الخارجية غير النفطية حسب وسيلة النقل بالمليون درهم، ابريل 2026 </t>
  </si>
  <si>
    <t xml:space="preserve">ابريل 2026 </t>
  </si>
  <si>
    <t xml:space="preserve">جدول 2:  التجارة الخارجية غير النفطية (النمو على أساس سنوي)، ابريل 2026 </t>
  </si>
  <si>
    <t xml:space="preserve">جدول 3: الصادرات غير النفطية حسب أقسام النظام المنسق بالمليون درهم، ابريل 2026  </t>
  </si>
  <si>
    <t xml:space="preserve">جدول 4: المعاد تصديره غير النفطي حسب أقسام النظام المنسق بالمليون درهم، ابريل 2026  </t>
  </si>
  <si>
    <t xml:space="preserve">جدول 5: الواردات غير النفطية حسب أقسام النظام المنسق بالمليون درهم، ابريل 2026  </t>
  </si>
  <si>
    <t xml:space="preserve">جدول 8: الواردات غير النفطية حسب الدولة بالمليون درهم، ابريل 2026  </t>
  </si>
  <si>
    <t xml:space="preserve">جدول 9: التجارة الخارجية غير النفطية حسب القارة بالمليون درهم، ابريل 2026  </t>
  </si>
  <si>
    <t xml:space="preserve">جدول 10: التجارة الخارجية غير النفطية حسب وسيلة النقل بالمليون درهم، ابريل 2026  </t>
  </si>
  <si>
    <t>سنغافورة</t>
  </si>
  <si>
    <t>بلجيكا</t>
  </si>
  <si>
    <t>SINGAPORE</t>
  </si>
  <si>
    <t>BELGIUM</t>
  </si>
  <si>
    <t>العراق</t>
  </si>
  <si>
    <t>IRAQ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</si>
</sst>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0" fontId="5" fillId="0" borderId="0" xfId="23" applyFont="1" applyAlignment="1">
      <alignment vertical="center"/>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60281</xdr:colOff>
      <xdr:row>4</xdr:row>
      <xdr:rowOff>70353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2242070</xdr:colOff>
      <xdr:row>2</xdr:row>
      <xdr:rowOff>632114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zoomScale="123" zoomScaleNormal="83" workbookViewId="0">
      <selection activeCell="B38" sqref="B38"/>
    </sheetView>
  </sheetViews>
  <sheetFormatPr defaultColWidth="7.5703125" defaultRowHeight="11.25"/>
  <cols>
    <col min="1" max="1" width="35.42578125" style="3" customWidth="1"/>
    <col min="2" max="2" width="58.5703125" style="3" customWidth="1"/>
    <col min="3" max="4" width="10.5703125" style="141" customWidth="1"/>
    <col min="5" max="5" width="55.140625" style="3" customWidth="1"/>
    <col min="6" max="6" width="7.5703125" style="3"/>
    <col min="7" max="7" width="9.85546875" style="3" bestFit="1" customWidth="1"/>
    <col min="8" max="8" width="8.5703125" style="3" customWidth="1"/>
    <col min="9" max="9" width="7.5703125" style="3"/>
    <col min="10" max="10" width="8.5703125" style="3" customWidth="1"/>
    <col min="11" max="11" width="9.5703125" style="3" customWidth="1"/>
    <col min="12" max="16384" width="7.5703125" style="3"/>
  </cols>
  <sheetData>
    <row r="1" spans="1:675">
      <c r="A1" s="5"/>
    </row>
    <row r="2" spans="1:675">
      <c r="A2" s="5"/>
      <c r="B2" s="17"/>
      <c r="C2" s="133"/>
      <c r="D2" s="133"/>
      <c r="E2" s="17"/>
    </row>
    <row r="3" spans="1:675" ht="54" customHeight="1">
      <c r="A3" s="5"/>
      <c r="B3" s="51" t="s">
        <v>211</v>
      </c>
      <c r="C3" s="133"/>
      <c r="D3" s="133"/>
      <c r="E3" s="52" t="s">
        <v>222</v>
      </c>
    </row>
    <row r="4" spans="1:675">
      <c r="A4" s="5"/>
      <c r="B4" s="17"/>
      <c r="C4" s="133"/>
      <c r="D4" s="133"/>
      <c r="E4" s="17"/>
    </row>
    <row r="5" spans="1:675">
      <c r="A5" s="5"/>
      <c r="B5" s="18"/>
      <c r="C5" s="134"/>
      <c r="D5" s="134"/>
      <c r="E5" s="18"/>
    </row>
    <row r="6" spans="1:675">
      <c r="A6" s="5"/>
      <c r="C6" s="142" t="s">
        <v>0</v>
      </c>
      <c r="D6" s="142" t="s">
        <v>174</v>
      </c>
    </row>
    <row r="7" spans="1:675">
      <c r="A7" s="5"/>
      <c r="C7" s="142" t="s">
        <v>1</v>
      </c>
      <c r="D7" s="142" t="s">
        <v>132</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175</v>
      </c>
      <c r="E9" s="29" t="s">
        <v>4</v>
      </c>
      <c r="F9" s="20"/>
      <c r="G9" s="20"/>
    </row>
    <row r="10" spans="1:675" ht="14.45" customHeight="1">
      <c r="A10" s="21"/>
      <c r="C10" s="132"/>
      <c r="D10" s="132"/>
      <c r="F10" s="20"/>
      <c r="G10" s="20"/>
    </row>
    <row r="11" spans="1:675" ht="15" customHeight="1">
      <c r="A11" s="21"/>
      <c r="B11" s="79" t="s">
        <v>212</v>
      </c>
      <c r="C11" s="135" t="s">
        <v>5</v>
      </c>
      <c r="D11" s="135" t="s">
        <v>164</v>
      </c>
      <c r="E11" s="80" t="s">
        <v>223</v>
      </c>
    </row>
    <row r="12" spans="1:675" ht="15" customHeight="1">
      <c r="A12" s="21"/>
      <c r="B12" s="79" t="s">
        <v>213</v>
      </c>
      <c r="C12" s="135" t="s">
        <v>6</v>
      </c>
      <c r="D12" s="135" t="s">
        <v>165</v>
      </c>
      <c r="E12" s="80" t="s">
        <v>224</v>
      </c>
    </row>
    <row r="13" spans="1:675" ht="15" customHeight="1">
      <c r="A13" s="21"/>
      <c r="B13" s="79" t="s">
        <v>214</v>
      </c>
      <c r="C13" s="135" t="s">
        <v>7</v>
      </c>
      <c r="D13" s="135" t="s">
        <v>166</v>
      </c>
      <c r="E13" s="80" t="s">
        <v>225</v>
      </c>
    </row>
    <row r="14" spans="1:675" ht="15" customHeight="1">
      <c r="A14" s="21"/>
      <c r="B14" s="79" t="s">
        <v>215</v>
      </c>
      <c r="C14" s="135" t="s">
        <v>8</v>
      </c>
      <c r="D14" s="135" t="s">
        <v>167</v>
      </c>
      <c r="E14" s="80" t="s">
        <v>226</v>
      </c>
    </row>
    <row r="15" spans="1:675" ht="15" customHeight="1">
      <c r="A15" s="21"/>
      <c r="B15" s="79" t="s">
        <v>216</v>
      </c>
      <c r="C15" s="135" t="s">
        <v>9</v>
      </c>
      <c r="D15" s="135" t="s">
        <v>168</v>
      </c>
      <c r="E15" s="80" t="s">
        <v>227</v>
      </c>
    </row>
    <row r="16" spans="1:675" ht="15" customHeight="1">
      <c r="A16" s="21"/>
      <c r="B16" s="79" t="s">
        <v>217</v>
      </c>
      <c r="C16" s="135" t="s">
        <v>10</v>
      </c>
      <c r="D16" s="135" t="s">
        <v>169</v>
      </c>
      <c r="E16" s="80" t="s">
        <v>228</v>
      </c>
    </row>
    <row r="17" spans="1:5" ht="15" customHeight="1">
      <c r="A17" s="21"/>
      <c r="B17" s="79" t="s">
        <v>218</v>
      </c>
      <c r="C17" s="135" t="s">
        <v>11</v>
      </c>
      <c r="D17" s="135" t="s">
        <v>170</v>
      </c>
      <c r="E17" s="80" t="s">
        <v>229</v>
      </c>
    </row>
    <row r="18" spans="1:5" ht="15" customHeight="1">
      <c r="A18" s="21"/>
      <c r="B18" s="79" t="s">
        <v>219</v>
      </c>
      <c r="C18" s="135" t="s">
        <v>12</v>
      </c>
      <c r="D18" s="135" t="s">
        <v>171</v>
      </c>
      <c r="E18" s="80" t="s">
        <v>230</v>
      </c>
    </row>
    <row r="19" spans="1:5" ht="15" customHeight="1">
      <c r="A19" s="21"/>
      <c r="B19" s="79" t="s">
        <v>220</v>
      </c>
      <c r="C19" s="135" t="s">
        <v>31</v>
      </c>
      <c r="D19" s="135" t="s">
        <v>172</v>
      </c>
      <c r="E19" s="80" t="s">
        <v>231</v>
      </c>
    </row>
    <row r="20" spans="1:5" ht="15" customHeight="1">
      <c r="A20" s="21"/>
      <c r="B20" s="79" t="s">
        <v>221</v>
      </c>
      <c r="C20" s="135" t="s">
        <v>32</v>
      </c>
      <c r="D20" s="135" t="s">
        <v>173</v>
      </c>
      <c r="E20" s="80" t="s">
        <v>232</v>
      </c>
    </row>
    <row r="21" spans="1:5" ht="12">
      <c r="A21" s="21"/>
      <c r="C21" s="136"/>
      <c r="D21" s="136"/>
    </row>
    <row r="22" spans="1:5" ht="12">
      <c r="A22" s="21"/>
      <c r="C22" s="137"/>
      <c r="D22" s="137"/>
    </row>
    <row r="23" spans="1:5" ht="15">
      <c r="A23" s="21"/>
      <c r="C23" s="138"/>
      <c r="D23" s="138"/>
    </row>
    <row r="24" spans="1:5">
      <c r="A24" s="21"/>
      <c r="C24" s="139"/>
      <c r="D24" s="139"/>
    </row>
    <row r="25" spans="1:5" ht="15">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topLeftCell="A3" zoomScaleNormal="100" workbookViewId="0">
      <selection activeCell="C7" sqref="C7"/>
    </sheetView>
  </sheetViews>
  <sheetFormatPr defaultColWidth="8.5703125" defaultRowHeight="11.25"/>
  <cols>
    <col min="1" max="1" width="8.85546875" style="5" customWidth="1"/>
    <col min="2" max="2" width="40.85546875" style="5" customWidth="1"/>
    <col min="3" max="3" width="20.5703125" style="5" customWidth="1"/>
    <col min="4" max="4" width="44" style="5" customWidth="1"/>
    <col min="5" max="16384" width="8.5703125" style="5"/>
  </cols>
  <sheetData>
    <row r="1" spans="1:4" ht="11.45" customHeight="1"/>
    <row r="2" spans="1:4" s="66" customFormat="1" ht="36" customHeight="1">
      <c r="A2" s="54"/>
      <c r="B2" s="54" t="s">
        <v>220</v>
      </c>
      <c r="C2" s="54"/>
      <c r="D2" s="53" t="s">
        <v>239</v>
      </c>
    </row>
    <row r="3" spans="1:4" ht="14.25" customHeight="1">
      <c r="A3" s="30"/>
      <c r="B3" s="30" t="s">
        <v>13</v>
      </c>
      <c r="D3" s="5" t="s">
        <v>58</v>
      </c>
    </row>
    <row r="4" spans="1:4">
      <c r="B4" s="14" t="s">
        <v>203</v>
      </c>
      <c r="C4" s="96" t="s">
        <v>233</v>
      </c>
      <c r="D4" s="9" t="s">
        <v>204</v>
      </c>
    </row>
    <row r="5" spans="1:4" ht="12.75" customHeight="1">
      <c r="B5" s="14"/>
      <c r="C5" s="96">
        <v>46113</v>
      </c>
      <c r="D5" s="9"/>
    </row>
    <row r="6" spans="1:4" ht="13.5" customHeight="1">
      <c r="B6" s="10" t="s">
        <v>21</v>
      </c>
      <c r="C6" s="101">
        <f>SUM(C33,C20,C7)</f>
        <v>44965.225919999997</v>
      </c>
      <c r="D6" s="37" t="s">
        <v>73</v>
      </c>
    </row>
    <row r="7" spans="1:4" ht="13.5" customHeight="1">
      <c r="B7" s="105" t="s">
        <v>17</v>
      </c>
      <c r="C7" s="109">
        <f>SUM(C8:C19)</f>
        <v>20860.184504000001</v>
      </c>
      <c r="D7" s="107" t="s">
        <v>63</v>
      </c>
    </row>
    <row r="8" spans="1:4" ht="13.5" customHeight="1">
      <c r="B8" s="12" t="s">
        <v>201</v>
      </c>
      <c r="C8" s="102">
        <v>9027.3243189999994</v>
      </c>
      <c r="D8" s="39" t="s">
        <v>91</v>
      </c>
    </row>
    <row r="9" spans="1:4" ht="13.5" customHeight="1">
      <c r="B9" s="11" t="s">
        <v>181</v>
      </c>
      <c r="C9" s="103">
        <v>6061.5150039999999</v>
      </c>
      <c r="D9" s="38" t="s">
        <v>93</v>
      </c>
    </row>
    <row r="10" spans="1:4" ht="13.5" customHeight="1">
      <c r="B10" s="12" t="s">
        <v>180</v>
      </c>
      <c r="C10" s="102">
        <v>4517.4255210000001</v>
      </c>
      <c r="D10" s="39" t="s">
        <v>90</v>
      </c>
    </row>
    <row r="11" spans="1:4" ht="13.5" customHeight="1">
      <c r="B11" s="11" t="s">
        <v>183</v>
      </c>
      <c r="C11" s="103">
        <v>762.30911900000001</v>
      </c>
      <c r="D11" s="38" t="s">
        <v>94</v>
      </c>
    </row>
    <row r="12" spans="1:4" ht="13.5" customHeight="1">
      <c r="B12" s="12" t="s">
        <v>182</v>
      </c>
      <c r="C12" s="102">
        <v>185.24469300000001</v>
      </c>
      <c r="D12" s="39" t="s">
        <v>92</v>
      </c>
    </row>
    <row r="13" spans="1:4" ht="13.5" customHeight="1">
      <c r="B13" s="11" t="s">
        <v>202</v>
      </c>
      <c r="C13" s="103">
        <v>74.425105000000002</v>
      </c>
      <c r="D13" s="38" t="s">
        <v>95</v>
      </c>
    </row>
    <row r="14" spans="1:4" ht="13.5" customHeight="1">
      <c r="B14" s="12" t="s">
        <v>186</v>
      </c>
      <c r="C14" s="102">
        <v>64.522352999999995</v>
      </c>
      <c r="D14" s="39" t="s">
        <v>97</v>
      </c>
    </row>
    <row r="15" spans="1:4" ht="13.5" customHeight="1">
      <c r="B15" s="11" t="s">
        <v>184</v>
      </c>
      <c r="C15" s="103">
        <v>54.800505000000001</v>
      </c>
      <c r="D15" s="38" t="s">
        <v>98</v>
      </c>
    </row>
    <row r="16" spans="1:4" ht="13.5" customHeight="1">
      <c r="B16" s="12" t="s">
        <v>185</v>
      </c>
      <c r="C16" s="102">
        <v>22.570429000000001</v>
      </c>
      <c r="D16" s="39" t="s">
        <v>96</v>
      </c>
    </row>
    <row r="17" spans="2:4" ht="13.5" customHeight="1">
      <c r="B17" s="11" t="s">
        <v>187</v>
      </c>
      <c r="C17" s="103">
        <v>6.1349410000000004</v>
      </c>
      <c r="D17" s="38" t="s">
        <v>99</v>
      </c>
    </row>
    <row r="18" spans="2:4" ht="13.5" customHeight="1">
      <c r="B18" s="12" t="s">
        <v>188</v>
      </c>
      <c r="C18" s="102">
        <v>3.7335470000000002</v>
      </c>
      <c r="D18" s="39" t="s">
        <v>78</v>
      </c>
    </row>
    <row r="19" spans="2:4" ht="13.5" customHeight="1">
      <c r="B19" s="11" t="s">
        <v>178</v>
      </c>
      <c r="C19" s="103">
        <v>80.178967999999998</v>
      </c>
      <c r="D19" s="38" t="s">
        <v>153</v>
      </c>
    </row>
    <row r="20" spans="2:4" ht="13.5" customHeight="1">
      <c r="B20" s="106" t="s">
        <v>123</v>
      </c>
      <c r="C20" s="104">
        <f>SUM(C21:C32)</f>
        <v>9899.5987929999974</v>
      </c>
      <c r="D20" s="108" t="s">
        <v>64</v>
      </c>
    </row>
    <row r="21" spans="2:4" ht="13.5" customHeight="1">
      <c r="B21" s="11" t="s">
        <v>181</v>
      </c>
      <c r="C21" s="110">
        <v>7789.338358</v>
      </c>
      <c r="D21" s="38" t="s">
        <v>90</v>
      </c>
    </row>
    <row r="22" spans="2:4" ht="13.5" customHeight="1">
      <c r="B22" s="12" t="s">
        <v>201</v>
      </c>
      <c r="C22" s="111">
        <v>1109.311884</v>
      </c>
      <c r="D22" s="39" t="s">
        <v>91</v>
      </c>
    </row>
    <row r="23" spans="2:4" ht="13.5" customHeight="1">
      <c r="B23" s="11" t="s">
        <v>202</v>
      </c>
      <c r="C23" s="110">
        <v>127.15893</v>
      </c>
      <c r="D23" s="38" t="s">
        <v>95</v>
      </c>
    </row>
    <row r="24" spans="2:4" ht="13.5" customHeight="1">
      <c r="B24" s="12" t="s">
        <v>183</v>
      </c>
      <c r="C24" s="111">
        <v>119.16278699999999</v>
      </c>
      <c r="D24" s="39" t="s">
        <v>94</v>
      </c>
    </row>
    <row r="25" spans="2:4" ht="13.5" customHeight="1">
      <c r="B25" s="11" t="s">
        <v>182</v>
      </c>
      <c r="C25" s="110">
        <v>84.390167000000005</v>
      </c>
      <c r="D25" s="38" t="s">
        <v>92</v>
      </c>
    </row>
    <row r="26" spans="2:4" ht="13.5" customHeight="1">
      <c r="B26" s="12" t="s">
        <v>186</v>
      </c>
      <c r="C26" s="111">
        <v>60.048108999999997</v>
      </c>
      <c r="D26" s="39" t="s">
        <v>97</v>
      </c>
    </row>
    <row r="27" spans="2:4" ht="13.5" customHeight="1">
      <c r="B27" s="11" t="s">
        <v>180</v>
      </c>
      <c r="C27" s="110">
        <v>21.741582000000001</v>
      </c>
      <c r="D27" s="38" t="s">
        <v>93</v>
      </c>
    </row>
    <row r="28" spans="2:4" ht="13.5" customHeight="1">
      <c r="B28" s="12" t="s">
        <v>185</v>
      </c>
      <c r="C28" s="111">
        <v>15.149296</v>
      </c>
      <c r="D28" s="39" t="s">
        <v>96</v>
      </c>
    </row>
    <row r="29" spans="2:4" ht="13.5" customHeight="1">
      <c r="B29" s="11" t="s">
        <v>184</v>
      </c>
      <c r="C29" s="110">
        <v>7.5799399999999997</v>
      </c>
      <c r="D29" s="38" t="s">
        <v>98</v>
      </c>
    </row>
    <row r="30" spans="2:4" ht="13.5" customHeight="1">
      <c r="B30" s="12" t="s">
        <v>187</v>
      </c>
      <c r="C30" s="111">
        <v>0.29624800000000001</v>
      </c>
      <c r="D30" s="39" t="s">
        <v>99</v>
      </c>
    </row>
    <row r="31" spans="2:4" ht="13.5" customHeight="1">
      <c r="B31" s="11" t="s">
        <v>188</v>
      </c>
      <c r="C31" s="110">
        <v>6.0851000000000002E-2</v>
      </c>
      <c r="D31" s="38" t="s">
        <v>78</v>
      </c>
    </row>
    <row r="32" spans="2:4" ht="13.5" customHeight="1">
      <c r="B32" s="12" t="s">
        <v>178</v>
      </c>
      <c r="C32" s="111">
        <v>565.36064099999999</v>
      </c>
      <c r="D32" s="39" t="s">
        <v>153</v>
      </c>
    </row>
    <row r="33" spans="2:4" ht="13.5" customHeight="1">
      <c r="B33" s="105" t="s">
        <v>62</v>
      </c>
      <c r="C33" s="159">
        <f>SUM(C34:C45)</f>
        <v>14205.442622999999</v>
      </c>
      <c r="D33" s="107" t="s">
        <v>65</v>
      </c>
    </row>
    <row r="34" spans="2:4" ht="13.5" customHeight="1">
      <c r="B34" s="12" t="s">
        <v>181</v>
      </c>
      <c r="C34" s="102">
        <v>4322.6382320000002</v>
      </c>
      <c r="D34" s="39" t="s">
        <v>90</v>
      </c>
    </row>
    <row r="35" spans="2:4" ht="13.5" customHeight="1">
      <c r="B35" s="11" t="s">
        <v>182</v>
      </c>
      <c r="C35" s="103">
        <v>3669.8555660000002</v>
      </c>
      <c r="D35" s="38" t="s">
        <v>92</v>
      </c>
    </row>
    <row r="36" spans="2:4" ht="13.5" customHeight="1">
      <c r="B36" s="12" t="s">
        <v>183</v>
      </c>
      <c r="C36" s="102">
        <v>2425.5121020000001</v>
      </c>
      <c r="D36" s="39" t="s">
        <v>94</v>
      </c>
    </row>
    <row r="37" spans="2:4" ht="13.5" customHeight="1">
      <c r="B37" s="11" t="s">
        <v>201</v>
      </c>
      <c r="C37" s="103">
        <v>2402.235279</v>
      </c>
      <c r="D37" s="38" t="s">
        <v>91</v>
      </c>
    </row>
    <row r="38" spans="2:4" ht="13.5" customHeight="1">
      <c r="B38" s="12" t="s">
        <v>202</v>
      </c>
      <c r="C38" s="102">
        <v>639.71930599999996</v>
      </c>
      <c r="D38" s="39" t="s">
        <v>95</v>
      </c>
    </row>
    <row r="39" spans="2:4" ht="13.5" customHeight="1">
      <c r="B39" s="11" t="s">
        <v>180</v>
      </c>
      <c r="C39" s="103">
        <v>201.89882700000001</v>
      </c>
      <c r="D39" s="38" t="s">
        <v>93</v>
      </c>
    </row>
    <row r="40" spans="2:4" ht="13.5" customHeight="1">
      <c r="B40" s="12" t="s">
        <v>186</v>
      </c>
      <c r="C40" s="102">
        <v>201.62557000000001</v>
      </c>
      <c r="D40" s="39" t="s">
        <v>97</v>
      </c>
    </row>
    <row r="41" spans="2:4" ht="13.5" customHeight="1">
      <c r="B41" s="11" t="s">
        <v>184</v>
      </c>
      <c r="C41" s="103">
        <v>194.25285600000001</v>
      </c>
      <c r="D41" s="38" t="s">
        <v>98</v>
      </c>
    </row>
    <row r="42" spans="2:4" ht="13.5" customHeight="1">
      <c r="B42" s="12" t="s">
        <v>185</v>
      </c>
      <c r="C42" s="102">
        <v>63.046442999999996</v>
      </c>
      <c r="D42" s="39" t="s">
        <v>96</v>
      </c>
    </row>
    <row r="43" spans="2:4" ht="13.5" customHeight="1">
      <c r="B43" s="11" t="s">
        <v>187</v>
      </c>
      <c r="C43" s="103">
        <v>13.700924000000001</v>
      </c>
      <c r="D43" s="38" t="s">
        <v>99</v>
      </c>
    </row>
    <row r="44" spans="2:4" ht="13.5" customHeight="1">
      <c r="B44" s="12" t="s">
        <v>188</v>
      </c>
      <c r="C44" s="102">
        <v>2.6679789999999999</v>
      </c>
      <c r="D44" s="39" t="s">
        <v>78</v>
      </c>
    </row>
    <row r="45" spans="2:4" ht="9" customHeight="1">
      <c r="B45" s="11" t="s">
        <v>178</v>
      </c>
      <c r="C45" s="103">
        <v>68.289539000000005</v>
      </c>
      <c r="D45" s="38" t="s">
        <v>153</v>
      </c>
    </row>
    <row r="46" spans="2:4" ht="9" customHeight="1"/>
    <row r="47" spans="2:4">
      <c r="B47" s="15" t="s">
        <v>75</v>
      </c>
      <c r="C47" s="7"/>
      <c r="D47" s="16" t="s">
        <v>74</v>
      </c>
    </row>
    <row r="48" spans="2:4">
      <c r="B48" s="5" t="s">
        <v>205</v>
      </c>
      <c r="D48" s="5" t="s">
        <v>206</v>
      </c>
    </row>
    <row r="49" spans="2:4">
      <c r="B49" s="113" t="s">
        <v>176</v>
      </c>
      <c r="C49" s="160"/>
      <c r="D49" s="157" t="s">
        <v>177</v>
      </c>
    </row>
    <row r="50" spans="2:4">
      <c r="B50" s="114" t="s">
        <v>125</v>
      </c>
      <c r="C50" s="115"/>
      <c r="D50" s="114" t="s">
        <v>126</v>
      </c>
    </row>
    <row r="51" spans="2:4">
      <c r="B51" s="156"/>
      <c r="C51" s="158"/>
      <c r="D51" s="156"/>
    </row>
  </sheetData>
  <hyperlinks>
    <hyperlink ref="B50" location="Enquiries!A1" display="Contact us for media support and coordination." xr:uid="{510E80B0-1BFC-44FC-B5F5-DB1FA07E432C}"/>
    <hyperlink ref="D50" location="Enquiries!A1" display="للنشر الإعلامي يُرجى التواصل معنا للدعم والتنسيق." xr:uid="{E039D6C5-94D2-4EA5-B75E-EA413F04B88A}"/>
    <hyperlink ref="B49" location="Index!A1" display="Return to Main Page" xr:uid="{C538F347-DA6C-4246-868A-40F4F01A9427}"/>
    <hyperlink ref="D49" location="Index!A1" display="العودة إلى الصفحة الرئيسية " xr:uid="{D1F5B46E-BFEE-4A51-BB4A-9F4458C6EBEC}"/>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C37" sqref="C37"/>
    </sheetView>
  </sheetViews>
  <sheetFormatPr defaultColWidth="8.5703125" defaultRowHeight="11.25"/>
  <cols>
    <col min="1" max="1" width="8.5703125" style="5"/>
    <col min="2" max="2" width="46.42578125" style="5" customWidth="1"/>
    <col min="3" max="3" width="12.5703125" style="5" customWidth="1"/>
    <col min="4" max="4" width="42.140625" style="5" customWidth="1"/>
    <col min="5" max="5" width="12" style="5" customWidth="1"/>
    <col min="6" max="16384" width="8.5703125" style="5"/>
  </cols>
  <sheetData>
    <row r="3" spans="2:6" s="66" customFormat="1" ht="32.25" customHeight="1">
      <c r="B3" s="54" t="s">
        <v>221</v>
      </c>
      <c r="C3" s="54"/>
      <c r="D3" s="69" t="s">
        <v>240</v>
      </c>
    </row>
    <row r="4" spans="2:6" s="66" customFormat="1" ht="10.5" customHeight="1">
      <c r="B4" s="77"/>
      <c r="C4" s="77"/>
      <c r="D4" s="54"/>
    </row>
    <row r="5" spans="2:6">
      <c r="B5" s="30" t="s">
        <v>13</v>
      </c>
      <c r="D5" s="5" t="s">
        <v>58</v>
      </c>
    </row>
    <row r="6" spans="2:6" ht="13.5" customHeight="1">
      <c r="B6" s="8" t="s">
        <v>124</v>
      </c>
      <c r="C6" s="96" t="s">
        <v>233</v>
      </c>
      <c r="D6" s="9" t="s">
        <v>69</v>
      </c>
    </row>
    <row r="7" spans="2:6" ht="15" customHeight="1">
      <c r="B7" s="8"/>
      <c r="C7" s="96">
        <v>46113</v>
      </c>
      <c r="D7" s="9"/>
    </row>
    <row r="8" spans="2:6" ht="14.1" customHeight="1">
      <c r="B8" s="10" t="s">
        <v>17</v>
      </c>
      <c r="C8" s="93">
        <f>SUM(C9:C11)</f>
        <v>20860.184504000001</v>
      </c>
      <c r="D8" s="37" t="s">
        <v>63</v>
      </c>
    </row>
    <row r="9" spans="2:6" ht="14.1" customHeight="1">
      <c r="B9" s="11" t="s">
        <v>22</v>
      </c>
      <c r="C9" s="71">
        <v>968.08922700000005</v>
      </c>
      <c r="D9" s="38" t="s">
        <v>66</v>
      </c>
    </row>
    <row r="10" spans="2:6" ht="14.1" customHeight="1">
      <c r="B10" s="12" t="s">
        <v>24</v>
      </c>
      <c r="C10" s="72">
        <v>5244.5075219999999</v>
      </c>
      <c r="D10" s="39" t="s">
        <v>68</v>
      </c>
    </row>
    <row r="11" spans="2:6" ht="14.1" customHeight="1">
      <c r="B11" s="11" t="s">
        <v>23</v>
      </c>
      <c r="C11" s="71">
        <v>14647.587755</v>
      </c>
      <c r="D11" s="38" t="s">
        <v>67</v>
      </c>
    </row>
    <row r="12" spans="2:6" ht="14.1" customHeight="1">
      <c r="B12" s="10" t="s">
        <v>18</v>
      </c>
      <c r="C12" s="70">
        <f>SUM(C13:C15)</f>
        <v>9899.598793000001</v>
      </c>
      <c r="D12" s="37" t="s">
        <v>64</v>
      </c>
    </row>
    <row r="13" spans="2:6" ht="14.1" customHeight="1">
      <c r="B13" s="11" t="s">
        <v>22</v>
      </c>
      <c r="C13" s="97">
        <v>32.547514</v>
      </c>
      <c r="D13" s="38" t="s">
        <v>66</v>
      </c>
    </row>
    <row r="14" spans="2:6" ht="14.1" customHeight="1">
      <c r="B14" s="12" t="s">
        <v>24</v>
      </c>
      <c r="C14" s="72">
        <v>4858.5677770000002</v>
      </c>
      <c r="D14" s="39" t="s">
        <v>68</v>
      </c>
    </row>
    <row r="15" spans="2:6" ht="14.1" customHeight="1">
      <c r="B15" s="11" t="s">
        <v>23</v>
      </c>
      <c r="C15" s="97">
        <v>5008.483502</v>
      </c>
      <c r="D15" s="38" t="s">
        <v>67</v>
      </c>
      <c r="F15" s="130"/>
    </row>
    <row r="16" spans="2:6" ht="14.1" customHeight="1">
      <c r="B16" s="10" t="s">
        <v>19</v>
      </c>
      <c r="C16" s="93">
        <f>SUM(C17:C19)</f>
        <v>14205.442623000001</v>
      </c>
      <c r="D16" s="37" t="s">
        <v>65</v>
      </c>
    </row>
    <row r="17" spans="2:4" ht="14.1" customHeight="1">
      <c r="B17" s="11" t="s">
        <v>22</v>
      </c>
      <c r="C17" s="71">
        <v>2303.9998340000002</v>
      </c>
      <c r="D17" s="38" t="s">
        <v>66</v>
      </c>
    </row>
    <row r="18" spans="2:4" ht="14.1" customHeight="1">
      <c r="B18" s="12" t="s">
        <v>24</v>
      </c>
      <c r="C18" s="72">
        <v>6216.3680969999996</v>
      </c>
      <c r="D18" s="39" t="s">
        <v>68</v>
      </c>
    </row>
    <row r="19" spans="2:4" ht="14.1" customHeight="1">
      <c r="B19" s="144" t="s">
        <v>23</v>
      </c>
      <c r="C19" s="148">
        <v>5685.0746920000001</v>
      </c>
      <c r="D19" s="155" t="s">
        <v>67</v>
      </c>
    </row>
    <row r="20" spans="2:4" s="1" customFormat="1">
      <c r="B20" s="13"/>
      <c r="C20" s="13"/>
    </row>
    <row r="21" spans="2:4">
      <c r="B21" s="15" t="s">
        <v>75</v>
      </c>
      <c r="D21" s="16" t="s">
        <v>74</v>
      </c>
    </row>
    <row r="22" spans="2:4">
      <c r="B22" s="15" t="s">
        <v>193</v>
      </c>
      <c r="D22" s="16" t="s">
        <v>194</v>
      </c>
    </row>
    <row r="24" spans="2:4">
      <c r="B24" s="113" t="s">
        <v>176</v>
      </c>
      <c r="C24" s="92"/>
      <c r="D24" s="157" t="s">
        <v>177</v>
      </c>
    </row>
    <row r="25" spans="2:4">
      <c r="B25" s="114" t="s">
        <v>125</v>
      </c>
      <c r="C25" s="115"/>
      <c r="D25" s="114" t="s">
        <v>126</v>
      </c>
    </row>
    <row r="26" spans="2:4">
      <c r="B26" s="156"/>
      <c r="C26" s="158"/>
      <c r="D26" s="156"/>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abSelected="1" topLeftCell="A3" zoomScaleNormal="100" workbookViewId="0">
      <selection activeCell="B32" sqref="B32"/>
    </sheetView>
  </sheetViews>
  <sheetFormatPr defaultColWidth="7.5703125" defaultRowHeight="11.25"/>
  <cols>
    <col min="1" max="1" width="33.140625" style="5" customWidth="1"/>
    <col min="2" max="2" width="113.5703125" style="3" customWidth="1"/>
    <col min="3" max="3" width="7.5703125" style="3" customWidth="1"/>
    <col min="4" max="4" width="90.5703125" style="3" customWidth="1"/>
    <col min="5" max="5" width="7.5703125" style="3"/>
    <col min="6" max="9" width="7.5703125" style="5"/>
    <col min="10" max="10" width="7.5703125" style="5" customWidth="1"/>
    <col min="11" max="16384" width="7.5703125" style="3"/>
  </cols>
  <sheetData>
    <row r="1" spans="1:672">
      <c r="F1" s="3"/>
      <c r="G1" s="3"/>
      <c r="H1" s="3"/>
      <c r="I1" s="3"/>
      <c r="J1" s="3"/>
    </row>
    <row r="2" spans="1:672">
      <c r="B2" s="17"/>
      <c r="C2" s="17"/>
      <c r="D2" s="17"/>
      <c r="F2" s="3"/>
      <c r="G2" s="3"/>
      <c r="H2" s="3"/>
      <c r="I2" s="3"/>
      <c r="J2" s="3"/>
    </row>
    <row r="3" spans="1:672" ht="36" customHeight="1">
      <c r="B3" s="51" t="s">
        <v>140</v>
      </c>
      <c r="C3" s="17"/>
      <c r="D3" s="52" t="s">
        <v>139</v>
      </c>
      <c r="F3" s="3"/>
      <c r="G3" s="3"/>
      <c r="H3" s="3"/>
      <c r="I3" s="3"/>
      <c r="J3" s="3"/>
    </row>
    <row r="4" spans="1:672">
      <c r="B4" s="17"/>
      <c r="C4" s="17"/>
      <c r="D4" s="17"/>
      <c r="F4" s="3"/>
      <c r="G4" s="3"/>
      <c r="H4" s="3"/>
      <c r="I4" s="3"/>
      <c r="J4" s="3"/>
    </row>
    <row r="5" spans="1:672">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c r="B10" s="90" t="s">
        <v>25</v>
      </c>
      <c r="C10" s="4"/>
      <c r="D10" s="117" t="s">
        <v>152</v>
      </c>
    </row>
    <row r="11" spans="1:672">
      <c r="B11" s="25"/>
      <c r="C11" s="23"/>
      <c r="D11" s="4"/>
    </row>
    <row r="12" spans="1:672">
      <c r="B12" s="91" t="s">
        <v>33</v>
      </c>
      <c r="D12" s="122" t="s">
        <v>141</v>
      </c>
    </row>
    <row r="13" spans="1:672">
      <c r="B13" s="91" t="s">
        <v>34</v>
      </c>
      <c r="D13" s="122" t="s">
        <v>142</v>
      </c>
    </row>
    <row r="14" spans="1:672" ht="45">
      <c r="B14" s="91" t="s">
        <v>35</v>
      </c>
      <c r="D14" s="123" t="s">
        <v>151</v>
      </c>
    </row>
    <row r="15" spans="1:672" ht="33.75">
      <c r="B15" s="91" t="s">
        <v>36</v>
      </c>
      <c r="D15" s="123" t="s">
        <v>143</v>
      </c>
    </row>
    <row r="16" spans="1:672" ht="45">
      <c r="B16" s="91" t="s">
        <v>149</v>
      </c>
      <c r="D16" s="123" t="s">
        <v>146</v>
      </c>
    </row>
    <row r="17" spans="2:4" ht="22.5">
      <c r="B17" s="125" t="s">
        <v>147</v>
      </c>
      <c r="D17" s="126" t="s">
        <v>145</v>
      </c>
    </row>
    <row r="18" spans="2:4" ht="33.75">
      <c r="B18" s="91" t="s">
        <v>150</v>
      </c>
      <c r="D18" s="124" t="s">
        <v>148</v>
      </c>
    </row>
    <row r="19" spans="2:4" ht="22.5">
      <c r="B19" s="91" t="s">
        <v>37</v>
      </c>
      <c r="D19" s="123" t="s">
        <v>144</v>
      </c>
    </row>
    <row r="20" spans="2:4">
      <c r="B20" s="5"/>
    </row>
    <row r="21" spans="2:4">
      <c r="B21" s="24" t="s">
        <v>26</v>
      </c>
    </row>
    <row r="22" spans="2:4">
      <c r="B22" s="26" t="s">
        <v>27</v>
      </c>
    </row>
    <row r="23" spans="2:4">
      <c r="B23" s="22"/>
    </row>
    <row r="24" spans="2:4">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703125" defaultRowHeight="11.25"/>
  <cols>
    <col min="1" max="1" width="32.5703125" style="5" customWidth="1"/>
    <col min="2" max="2" width="83.5703125" style="3" customWidth="1"/>
    <col min="3" max="3" width="18.140625" style="3" customWidth="1"/>
    <col min="4" max="4" width="75" style="3" customWidth="1"/>
    <col min="5" max="5" width="7.5703125" style="3"/>
    <col min="6" max="9" width="7.5703125" style="5"/>
    <col min="10" max="10" width="9.5703125" style="5" customWidth="1"/>
    <col min="11" max="16384" width="7.5703125" style="3"/>
  </cols>
  <sheetData>
    <row r="1" spans="1:672">
      <c r="F1" s="3"/>
      <c r="G1" s="3"/>
      <c r="H1" s="3"/>
      <c r="I1" s="3"/>
      <c r="J1" s="3"/>
    </row>
    <row r="2" spans="1:672">
      <c r="B2" s="17"/>
      <c r="C2" s="17"/>
      <c r="D2" s="17"/>
      <c r="F2" s="3"/>
      <c r="G2" s="3"/>
      <c r="H2" s="3"/>
      <c r="I2" s="3"/>
      <c r="J2" s="3"/>
    </row>
    <row r="3" spans="1:672" ht="36" customHeight="1">
      <c r="B3" s="51" t="s">
        <v>140</v>
      </c>
      <c r="C3" s="17"/>
      <c r="D3" s="52" t="s">
        <v>139</v>
      </c>
      <c r="F3" s="3"/>
      <c r="G3" s="3"/>
      <c r="H3" s="3"/>
      <c r="I3" s="3"/>
      <c r="J3" s="3"/>
    </row>
    <row r="4" spans="1:672">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c r="B10" s="4" t="s">
        <v>28</v>
      </c>
      <c r="D10" s="117" t="s">
        <v>132</v>
      </c>
    </row>
    <row r="11" spans="1:672">
      <c r="B11" s="23" t="s">
        <v>127</v>
      </c>
      <c r="D11" s="118" t="s">
        <v>133</v>
      </c>
    </row>
    <row r="12" spans="1:672">
      <c r="B12" s="4"/>
      <c r="D12" s="117"/>
    </row>
    <row r="13" spans="1:672">
      <c r="B13" s="4" t="s">
        <v>29</v>
      </c>
      <c r="D13" s="117" t="s">
        <v>134</v>
      </c>
    </row>
    <row r="14" spans="1:672" ht="123.75">
      <c r="B14" s="116" t="s">
        <v>128</v>
      </c>
      <c r="D14" s="119" t="s">
        <v>135</v>
      </c>
    </row>
    <row r="15" spans="1:672">
      <c r="B15" s="4" t="s">
        <v>129</v>
      </c>
      <c r="D15" s="117" t="s">
        <v>136</v>
      </c>
    </row>
    <row r="16" spans="1:672" ht="22.5">
      <c r="B16" s="116" t="s">
        <v>130</v>
      </c>
      <c r="D16" s="120" t="s">
        <v>137</v>
      </c>
    </row>
    <row r="17" spans="2:4">
      <c r="B17" s="3" t="s">
        <v>131</v>
      </c>
      <c r="D17" s="121" t="s">
        <v>138</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topLeftCell="A2" zoomScale="149" zoomScaleNormal="76" workbookViewId="0">
      <selection activeCell="C8" sqref="C8"/>
    </sheetView>
  </sheetViews>
  <sheetFormatPr defaultColWidth="8.5703125" defaultRowHeight="11.25"/>
  <cols>
    <col min="1" max="1" width="8.5703125" style="5"/>
    <col min="2" max="2" width="45.5703125" style="5" customWidth="1"/>
    <col min="3" max="3" width="20.5703125" style="5" customWidth="1"/>
    <col min="4" max="4" width="53.5703125" style="5" customWidth="1"/>
    <col min="5" max="5" width="15.5703125" style="5" customWidth="1"/>
    <col min="6" max="16384" width="8.5703125" style="5"/>
  </cols>
  <sheetData>
    <row r="2" spans="2:5" s="66" customFormat="1" ht="21" customHeight="1">
      <c r="B2" s="55" t="s">
        <v>212</v>
      </c>
      <c r="C2" s="54"/>
      <c r="D2" s="69" t="s">
        <v>223</v>
      </c>
      <c r="E2" s="68"/>
    </row>
    <row r="3" spans="2:5">
      <c r="B3" s="30" t="s">
        <v>13</v>
      </c>
      <c r="C3" s="6"/>
      <c r="D3" s="5" t="s">
        <v>58</v>
      </c>
      <c r="E3" s="7"/>
    </row>
    <row r="4" spans="2:5">
      <c r="B4" s="8" t="s">
        <v>14</v>
      </c>
      <c r="C4" s="96" t="s">
        <v>233</v>
      </c>
      <c r="D4" s="9" t="s">
        <v>76</v>
      </c>
      <c r="E4" s="7"/>
    </row>
    <row r="5" spans="2:5">
      <c r="B5" s="8"/>
      <c r="C5" s="96">
        <v>46113</v>
      </c>
      <c r="D5" s="9"/>
      <c r="E5" s="7"/>
    </row>
    <row r="6" spans="2:5" ht="14.1" customHeight="1">
      <c r="B6" s="10" t="s">
        <v>15</v>
      </c>
      <c r="C6" s="127">
        <f>SUM(C10+C7)</f>
        <v>44965.225920000004</v>
      </c>
      <c r="D6" s="37" t="s">
        <v>72</v>
      </c>
    </row>
    <row r="7" spans="2:5" ht="14.1" customHeight="1">
      <c r="B7" s="11" t="s">
        <v>16</v>
      </c>
      <c r="C7" s="128">
        <f>SUM(C8:C9)</f>
        <v>30759.783297000002</v>
      </c>
      <c r="D7" s="38" t="s">
        <v>70</v>
      </c>
    </row>
    <row r="8" spans="2:5" ht="14.1" customHeight="1">
      <c r="B8" s="32" t="s">
        <v>17</v>
      </c>
      <c r="C8" s="129">
        <v>20860.184504000001</v>
      </c>
      <c r="D8" s="44" t="s">
        <v>63</v>
      </c>
      <c r="E8" s="74"/>
    </row>
    <row r="9" spans="2:5" ht="14.1" customHeight="1">
      <c r="B9" s="33" t="s">
        <v>18</v>
      </c>
      <c r="C9" s="128">
        <v>9899.5987929999992</v>
      </c>
      <c r="D9" s="45" t="s">
        <v>64</v>
      </c>
      <c r="E9" s="74"/>
    </row>
    <row r="10" spans="2:5" ht="14.1" customHeight="1">
      <c r="B10" s="12" t="s">
        <v>19</v>
      </c>
      <c r="C10" s="129">
        <v>14205.442623000001</v>
      </c>
      <c r="D10" s="39" t="s">
        <v>65</v>
      </c>
      <c r="E10" s="74"/>
    </row>
    <row r="11" spans="2:5" ht="14.1" customHeight="1">
      <c r="B11" s="144" t="s">
        <v>79</v>
      </c>
      <c r="C11" s="128">
        <f>C7-C10</f>
        <v>16554.340673999999</v>
      </c>
      <c r="D11" s="145" t="s">
        <v>71</v>
      </c>
      <c r="E11" s="75"/>
    </row>
    <row r="12" spans="2:5" s="1" customFormat="1" ht="6" customHeight="1">
      <c r="B12" s="13"/>
      <c r="C12" s="13"/>
    </row>
    <row r="13" spans="2:5">
      <c r="B13" s="15" t="s">
        <v>75</v>
      </c>
      <c r="C13" s="82"/>
      <c r="D13" s="16" t="s">
        <v>74</v>
      </c>
    </row>
    <row r="14" spans="2:5">
      <c r="B14" s="15" t="s">
        <v>193</v>
      </c>
      <c r="D14" s="16" t="s">
        <v>194</v>
      </c>
    </row>
    <row r="15" spans="2:5" ht="16.5" customHeight="1">
      <c r="C15" s="76"/>
      <c r="E15" s="35"/>
    </row>
    <row r="16" spans="2:5">
      <c r="B16" s="113" t="s">
        <v>176</v>
      </c>
      <c r="C16" s="92"/>
      <c r="D16" s="157" t="s">
        <v>177</v>
      </c>
      <c r="E16" s="112"/>
    </row>
    <row r="17" spans="2:4">
      <c r="B17" s="114" t="s">
        <v>125</v>
      </c>
      <c r="C17" s="115"/>
      <c r="D17" s="114" t="s">
        <v>126</v>
      </c>
    </row>
    <row r="18" spans="2:4">
      <c r="B18" s="156"/>
      <c r="C18" s="158"/>
      <c r="D18" s="156"/>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ignoredErrors>
    <ignoredError sqref="C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182" zoomScaleNormal="86" workbookViewId="0">
      <selection activeCell="C20" sqref="C20"/>
    </sheetView>
  </sheetViews>
  <sheetFormatPr defaultColWidth="8.5703125" defaultRowHeight="11.25"/>
  <cols>
    <col min="1" max="1" width="8.5703125" style="5"/>
    <col min="2" max="2" width="49.85546875" style="5" customWidth="1"/>
    <col min="3" max="3" width="23.5703125" style="5" customWidth="1"/>
    <col min="4" max="4" width="47.5703125" style="5" customWidth="1"/>
    <col min="5" max="16384" width="8.5703125" style="5"/>
  </cols>
  <sheetData>
    <row r="2" spans="2:5" s="66" customFormat="1" ht="25.5">
      <c r="B2" s="54" t="s">
        <v>213</v>
      </c>
      <c r="C2" s="67"/>
      <c r="D2" s="69" t="s">
        <v>234</v>
      </c>
      <c r="E2" s="5"/>
    </row>
    <row r="3" spans="2:5" s="66" customFormat="1" ht="3.75" customHeight="1">
      <c r="B3" s="55"/>
      <c r="C3" s="67"/>
      <c r="D3" s="55"/>
      <c r="E3" s="5"/>
    </row>
    <row r="4" spans="2:5">
      <c r="B4" s="30" t="s">
        <v>20</v>
      </c>
      <c r="C4" s="6"/>
      <c r="D4" s="5" t="s">
        <v>77</v>
      </c>
    </row>
    <row r="5" spans="2:5">
      <c r="B5" s="8" t="s">
        <v>14</v>
      </c>
      <c r="C5" s="96" t="s">
        <v>233</v>
      </c>
      <c r="D5" s="9" t="s">
        <v>76</v>
      </c>
    </row>
    <row r="6" spans="2:5">
      <c r="B6" s="8"/>
      <c r="C6" s="96">
        <v>46113</v>
      </c>
      <c r="D6" s="9"/>
    </row>
    <row r="7" spans="2:5" ht="14.1" customHeight="1">
      <c r="B7" s="56" t="s">
        <v>15</v>
      </c>
      <c r="C7" s="94">
        <v>0.56000000000000005</v>
      </c>
      <c r="D7" s="57" t="s">
        <v>72</v>
      </c>
    </row>
    <row r="8" spans="2:5" s="1" customFormat="1" ht="14.1" customHeight="1">
      <c r="B8" s="63" t="s">
        <v>16</v>
      </c>
      <c r="C8" s="95">
        <v>0.94</v>
      </c>
      <c r="D8" s="64" t="s">
        <v>70</v>
      </c>
      <c r="E8" s="5"/>
    </row>
    <row r="9" spans="2:5" ht="14.1" customHeight="1">
      <c r="B9" s="58" t="s">
        <v>17</v>
      </c>
      <c r="C9" s="94">
        <v>0.86</v>
      </c>
      <c r="D9" s="59" t="s">
        <v>63</v>
      </c>
    </row>
    <row r="10" spans="2:5" s="1" customFormat="1" ht="14.1" customHeight="1">
      <c r="B10" s="61" t="s">
        <v>18</v>
      </c>
      <c r="C10" s="95">
        <v>1.1599999999999999</v>
      </c>
      <c r="D10" s="62" t="s">
        <v>64</v>
      </c>
      <c r="E10" s="5"/>
    </row>
    <row r="11" spans="2:5" ht="14.1" customHeight="1">
      <c r="B11" s="144" t="s">
        <v>19</v>
      </c>
      <c r="C11" s="146">
        <v>0.09</v>
      </c>
      <c r="D11" s="145" t="s">
        <v>65</v>
      </c>
    </row>
    <row r="12" spans="2:5" s="1" customFormat="1">
      <c r="B12" s="13"/>
      <c r="C12" s="13"/>
      <c r="E12" s="5"/>
    </row>
    <row r="13" spans="2:5">
      <c r="B13" s="15" t="s">
        <v>75</v>
      </c>
      <c r="D13" s="16" t="s">
        <v>74</v>
      </c>
    </row>
    <row r="14" spans="2:5">
      <c r="B14" s="15" t="s">
        <v>193</v>
      </c>
      <c r="D14" s="16" t="s">
        <v>194</v>
      </c>
    </row>
    <row r="16" spans="2:5">
      <c r="B16" s="113" t="s">
        <v>176</v>
      </c>
      <c r="C16" s="92"/>
      <c r="D16" s="157" t="s">
        <v>177</v>
      </c>
    </row>
    <row r="17" spans="2:4">
      <c r="B17" s="114" t="s">
        <v>125</v>
      </c>
      <c r="C17" s="115"/>
      <c r="D17" s="114" t="s">
        <v>126</v>
      </c>
    </row>
    <row r="18" spans="2:4">
      <c r="B18" s="156"/>
      <c r="C18" s="158"/>
      <c r="D18" s="156"/>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topLeftCell="B1" zoomScaleNormal="100" workbookViewId="0">
      <selection activeCell="C8" sqref="C8:C27"/>
    </sheetView>
  </sheetViews>
  <sheetFormatPr defaultColWidth="8.5703125" defaultRowHeight="11.25"/>
  <cols>
    <col min="1" max="1" width="8.5703125" style="5"/>
    <col min="2" max="2" width="51.42578125" style="5" customWidth="1"/>
    <col min="3" max="3" width="23.85546875" style="5" customWidth="1"/>
    <col min="4" max="4" width="54" style="5" customWidth="1"/>
    <col min="5" max="16384" width="8.5703125" style="5"/>
  </cols>
  <sheetData>
    <row r="1" spans="2:4" ht="12.75" customHeight="1">
      <c r="B1" s="36"/>
      <c r="C1" s="35"/>
    </row>
    <row r="2" spans="2:4" s="66" customFormat="1" ht="12.75">
      <c r="B2" s="55" t="s">
        <v>214</v>
      </c>
      <c r="D2" s="55" t="s">
        <v>235</v>
      </c>
    </row>
    <row r="3" spans="2:4" s="66" customFormat="1" ht="9.75" customHeight="1">
      <c r="B3" s="55"/>
      <c r="D3" s="67"/>
    </row>
    <row r="4" spans="2:4" ht="11.25" customHeight="1">
      <c r="B4" s="30" t="s">
        <v>13</v>
      </c>
      <c r="D4" s="5" t="s">
        <v>58</v>
      </c>
    </row>
    <row r="5" spans="2:4">
      <c r="B5" s="14" t="s">
        <v>59</v>
      </c>
      <c r="C5" s="96" t="s">
        <v>233</v>
      </c>
      <c r="D5" s="9" t="s">
        <v>60</v>
      </c>
    </row>
    <row r="6" spans="2:4">
      <c r="B6" s="14"/>
      <c r="C6" s="96">
        <v>46113</v>
      </c>
      <c r="D6" s="9"/>
    </row>
    <row r="7" spans="2:4" ht="14.1" customHeight="1">
      <c r="B7" s="56" t="s">
        <v>21</v>
      </c>
      <c r="C7" s="89">
        <f>SUM(C8:C27)</f>
        <v>20860.184503999997</v>
      </c>
      <c r="D7" s="40" t="s">
        <v>73</v>
      </c>
    </row>
    <row r="8" spans="2:4" s="1" customFormat="1" ht="14.1" customHeight="1">
      <c r="B8" s="63" t="s">
        <v>103</v>
      </c>
      <c r="C8" s="72">
        <v>145.406128</v>
      </c>
      <c r="D8" s="65" t="s">
        <v>39</v>
      </c>
    </row>
    <row r="9" spans="2:4" ht="14.1" customHeight="1">
      <c r="B9" s="60" t="s">
        <v>112</v>
      </c>
      <c r="C9" s="71">
        <v>112.884562</v>
      </c>
      <c r="D9" s="34" t="s">
        <v>40</v>
      </c>
    </row>
    <row r="10" spans="2:4" s="1" customFormat="1" ht="14.1" customHeight="1">
      <c r="B10" s="63" t="s">
        <v>113</v>
      </c>
      <c r="C10" s="72">
        <v>59.186762000000002</v>
      </c>
      <c r="D10" s="65" t="s">
        <v>41</v>
      </c>
    </row>
    <row r="11" spans="2:4" ht="14.1" customHeight="1">
      <c r="B11" s="60" t="s">
        <v>114</v>
      </c>
      <c r="C11" s="71">
        <v>444.36880100000002</v>
      </c>
      <c r="D11" s="34" t="s">
        <v>100</v>
      </c>
    </row>
    <row r="12" spans="2:4" s="1" customFormat="1" ht="14.1" customHeight="1">
      <c r="B12" s="63" t="s">
        <v>115</v>
      </c>
      <c r="C12" s="72">
        <v>171.94772</v>
      </c>
      <c r="D12" s="65" t="s">
        <v>42</v>
      </c>
    </row>
    <row r="13" spans="2:4" ht="14.1" customHeight="1">
      <c r="B13" s="60" t="s">
        <v>104</v>
      </c>
      <c r="C13" s="71">
        <v>844.60010399999999</v>
      </c>
      <c r="D13" s="34" t="s">
        <v>43</v>
      </c>
    </row>
    <row r="14" spans="2:4" s="1" customFormat="1" ht="14.1" customHeight="1">
      <c r="B14" s="63" t="s">
        <v>108</v>
      </c>
      <c r="C14" s="72">
        <v>800.74448900000004</v>
      </c>
      <c r="D14" s="65" t="s">
        <v>44</v>
      </c>
    </row>
    <row r="15" spans="2:4" ht="14.1" customHeight="1">
      <c r="B15" s="60" t="s">
        <v>116</v>
      </c>
      <c r="C15" s="71">
        <v>0.45654699999999998</v>
      </c>
      <c r="D15" s="34" t="s">
        <v>45</v>
      </c>
    </row>
    <row r="16" spans="2:4" s="1" customFormat="1" ht="14.1" customHeight="1">
      <c r="B16" s="63" t="s">
        <v>117</v>
      </c>
      <c r="C16" s="72">
        <v>16.617674999999998</v>
      </c>
      <c r="D16" s="65" t="s">
        <v>46</v>
      </c>
    </row>
    <row r="17" spans="2:4" ht="14.1" customHeight="1">
      <c r="B17" s="60" t="s">
        <v>118</v>
      </c>
      <c r="C17" s="71">
        <v>183.47542100000001</v>
      </c>
      <c r="D17" s="34" t="s">
        <v>47</v>
      </c>
    </row>
    <row r="18" spans="2:4" s="1" customFormat="1" ht="14.1" customHeight="1">
      <c r="B18" s="63" t="s">
        <v>119</v>
      </c>
      <c r="C18" s="72">
        <v>53.958024000000002</v>
      </c>
      <c r="D18" s="65" t="s">
        <v>48</v>
      </c>
    </row>
    <row r="19" spans="2:4" ht="14.1" customHeight="1">
      <c r="B19" s="60" t="s">
        <v>120</v>
      </c>
      <c r="C19" s="71">
        <v>2.2075900000000002</v>
      </c>
      <c r="D19" s="34" t="s">
        <v>49</v>
      </c>
    </row>
    <row r="20" spans="2:4" s="1" customFormat="1" ht="14.1" customHeight="1">
      <c r="B20" s="63" t="s">
        <v>121</v>
      </c>
      <c r="C20" s="72">
        <v>82.881777999999997</v>
      </c>
      <c r="D20" s="65" t="s">
        <v>50</v>
      </c>
    </row>
    <row r="21" spans="2:4" ht="14.1" customHeight="1">
      <c r="B21" s="60" t="s">
        <v>102</v>
      </c>
      <c r="C21" s="71">
        <v>14735.974953999999</v>
      </c>
      <c r="D21" s="34" t="s">
        <v>51</v>
      </c>
    </row>
    <row r="22" spans="2:4" s="1" customFormat="1" ht="14.1" customHeight="1">
      <c r="B22" s="63" t="s">
        <v>107</v>
      </c>
      <c r="C22" s="72">
        <v>2137.1675909999999</v>
      </c>
      <c r="D22" s="65" t="s">
        <v>52</v>
      </c>
    </row>
    <row r="23" spans="2:4" ht="14.1" customHeight="1">
      <c r="B23" s="60" t="s">
        <v>105</v>
      </c>
      <c r="C23" s="71">
        <v>864.84927900000002</v>
      </c>
      <c r="D23" s="34" t="s">
        <v>53</v>
      </c>
    </row>
    <row r="24" spans="2:4" s="1" customFormat="1" ht="14.1" customHeight="1">
      <c r="B24" s="63" t="s">
        <v>106</v>
      </c>
      <c r="C24" s="72">
        <v>50.323870999999997</v>
      </c>
      <c r="D24" s="65" t="s">
        <v>54</v>
      </c>
    </row>
    <row r="25" spans="2:4" ht="14.1" customHeight="1">
      <c r="B25" s="60" t="s">
        <v>110</v>
      </c>
      <c r="C25" s="71">
        <v>30.418607999999999</v>
      </c>
      <c r="D25" s="34" t="s">
        <v>55</v>
      </c>
    </row>
    <row r="26" spans="2:4" s="1" customFormat="1" ht="14.1" customHeight="1">
      <c r="B26" s="63" t="s">
        <v>111</v>
      </c>
      <c r="C26" s="72">
        <v>64.956394000000003</v>
      </c>
      <c r="D26" s="65" t="s">
        <v>56</v>
      </c>
    </row>
    <row r="27" spans="2:4" ht="14.1" customHeight="1">
      <c r="B27" s="147" t="s">
        <v>109</v>
      </c>
      <c r="C27" s="148">
        <v>57.758206000000001</v>
      </c>
      <c r="D27" s="149" t="s">
        <v>57</v>
      </c>
    </row>
    <row r="29" spans="2:4">
      <c r="B29" s="15" t="s">
        <v>75</v>
      </c>
      <c r="D29" s="16" t="s">
        <v>74</v>
      </c>
    </row>
    <row r="30" spans="2:4">
      <c r="B30" s="15" t="s">
        <v>193</v>
      </c>
      <c r="C30" s="42"/>
      <c r="D30" s="16" t="s">
        <v>194</v>
      </c>
    </row>
    <row r="31" spans="2:4">
      <c r="D31" s="43"/>
    </row>
    <row r="32" spans="2:4">
      <c r="B32" s="113" t="s">
        <v>176</v>
      </c>
      <c r="C32" s="92"/>
      <c r="D32" s="157" t="s">
        <v>177</v>
      </c>
    </row>
    <row r="33" spans="2:4">
      <c r="B33" s="114" t="s">
        <v>125</v>
      </c>
      <c r="C33" s="115"/>
      <c r="D33" s="114" t="s">
        <v>126</v>
      </c>
    </row>
    <row r="34" spans="2:4">
      <c r="B34" s="156"/>
      <c r="C34" s="158"/>
      <c r="D34" s="156"/>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topLeftCell="B1" zoomScale="90" zoomScaleNormal="90" workbookViewId="0">
      <selection activeCell="C8" sqref="C8:C27"/>
    </sheetView>
  </sheetViews>
  <sheetFormatPr defaultColWidth="8.5703125" defaultRowHeight="11.25"/>
  <cols>
    <col min="1" max="1" width="8.5703125" style="5"/>
    <col min="2" max="2" width="68.42578125" style="5" customWidth="1"/>
    <col min="3" max="3" width="15.5703125" style="5" customWidth="1"/>
    <col min="4" max="4" width="54.5703125" style="5" customWidth="1"/>
    <col min="5" max="16384" width="8.5703125" style="5"/>
  </cols>
  <sheetData>
    <row r="2" spans="2:5" s="66" customFormat="1" ht="13.5" customHeight="1">
      <c r="B2" s="55" t="s">
        <v>215</v>
      </c>
      <c r="C2" s="67"/>
      <c r="D2" s="55" t="s">
        <v>236</v>
      </c>
    </row>
    <row r="3" spans="2:5" s="66" customFormat="1" ht="6" customHeight="1">
      <c r="B3" s="55"/>
      <c r="D3" s="67"/>
      <c r="E3" s="5"/>
    </row>
    <row r="4" spans="2:5">
      <c r="B4" s="30" t="s">
        <v>13</v>
      </c>
      <c r="D4" s="5" t="s">
        <v>58</v>
      </c>
    </row>
    <row r="5" spans="2:5">
      <c r="B5" s="14" t="s">
        <v>59</v>
      </c>
      <c r="C5" s="96" t="s">
        <v>233</v>
      </c>
      <c r="D5" s="9" t="s">
        <v>60</v>
      </c>
    </row>
    <row r="6" spans="2:5">
      <c r="B6" s="14"/>
      <c r="C6" s="96">
        <v>46113</v>
      </c>
      <c r="D6" s="9"/>
    </row>
    <row r="7" spans="2:5" ht="14.1" customHeight="1">
      <c r="B7" s="56" t="s">
        <v>21</v>
      </c>
      <c r="C7" s="89">
        <f>SUM(C8:C27)</f>
        <v>9899.5987929999992</v>
      </c>
      <c r="D7" s="40" t="s">
        <v>73</v>
      </c>
    </row>
    <row r="8" spans="2:5" ht="14.1" customHeight="1">
      <c r="B8" s="63" t="s">
        <v>103</v>
      </c>
      <c r="C8" s="72">
        <v>135.435022</v>
      </c>
      <c r="D8" s="65" t="s">
        <v>39</v>
      </c>
    </row>
    <row r="9" spans="2:5" ht="14.1" customHeight="1">
      <c r="B9" s="60" t="s">
        <v>112</v>
      </c>
      <c r="C9" s="71">
        <v>385.53638999999998</v>
      </c>
      <c r="D9" s="34" t="s">
        <v>40</v>
      </c>
    </row>
    <row r="10" spans="2:5" ht="14.1" customHeight="1">
      <c r="B10" s="63" t="s">
        <v>113</v>
      </c>
      <c r="C10" s="72">
        <v>10.86678</v>
      </c>
      <c r="D10" s="65" t="s">
        <v>41</v>
      </c>
    </row>
    <row r="11" spans="2:5" ht="14.1" customHeight="1">
      <c r="B11" s="60" t="s">
        <v>114</v>
      </c>
      <c r="C11" s="71">
        <v>130.46021200000001</v>
      </c>
      <c r="D11" s="34" t="s">
        <v>100</v>
      </c>
    </row>
    <row r="12" spans="2:5" ht="14.1" customHeight="1">
      <c r="B12" s="63" t="s">
        <v>115</v>
      </c>
      <c r="C12" s="72">
        <v>59.170783</v>
      </c>
      <c r="D12" s="65" t="s">
        <v>42</v>
      </c>
    </row>
    <row r="13" spans="2:5" ht="14.1" customHeight="1">
      <c r="B13" s="60" t="s">
        <v>104</v>
      </c>
      <c r="C13" s="71">
        <v>584.83582799999999</v>
      </c>
      <c r="D13" s="34" t="s">
        <v>43</v>
      </c>
    </row>
    <row r="14" spans="2:5" ht="14.1" customHeight="1">
      <c r="B14" s="63" t="s">
        <v>108</v>
      </c>
      <c r="C14" s="72">
        <v>160.05064300000001</v>
      </c>
      <c r="D14" s="65" t="s">
        <v>44</v>
      </c>
    </row>
    <row r="15" spans="2:5" ht="14.1" customHeight="1">
      <c r="B15" s="60" t="s">
        <v>116</v>
      </c>
      <c r="C15" s="71">
        <v>56.132314999999998</v>
      </c>
      <c r="D15" s="34" t="s">
        <v>45</v>
      </c>
    </row>
    <row r="16" spans="2:5" ht="14.1" customHeight="1">
      <c r="B16" s="63" t="s">
        <v>117</v>
      </c>
      <c r="C16" s="72">
        <v>23.153292</v>
      </c>
      <c r="D16" s="65" t="s">
        <v>46</v>
      </c>
    </row>
    <row r="17" spans="2:4" ht="14.1" customHeight="1">
      <c r="B17" s="60" t="s">
        <v>118</v>
      </c>
      <c r="C17" s="71">
        <v>51.637020999999997</v>
      </c>
      <c r="D17" s="34" t="s">
        <v>47</v>
      </c>
    </row>
    <row r="18" spans="2:4" ht="14.1" customHeight="1">
      <c r="B18" s="63" t="s">
        <v>119</v>
      </c>
      <c r="C18" s="72">
        <v>257.89120300000002</v>
      </c>
      <c r="D18" s="65" t="s">
        <v>48</v>
      </c>
    </row>
    <row r="19" spans="2:4" ht="14.1" customHeight="1">
      <c r="B19" s="60" t="s">
        <v>120</v>
      </c>
      <c r="C19" s="71">
        <v>80.733514999999997</v>
      </c>
      <c r="D19" s="34" t="s">
        <v>49</v>
      </c>
    </row>
    <row r="20" spans="2:4" ht="14.1" customHeight="1">
      <c r="B20" s="63" t="s">
        <v>121</v>
      </c>
      <c r="C20" s="72">
        <v>24.375351999999999</v>
      </c>
      <c r="D20" s="65" t="s">
        <v>50</v>
      </c>
    </row>
    <row r="21" spans="2:4" ht="14.1" customHeight="1">
      <c r="B21" s="60" t="s">
        <v>102</v>
      </c>
      <c r="C21" s="71">
        <v>4020.6043110000001</v>
      </c>
      <c r="D21" s="34" t="s">
        <v>51</v>
      </c>
    </row>
    <row r="22" spans="2:4" ht="14.1" customHeight="1">
      <c r="B22" s="63" t="s">
        <v>107</v>
      </c>
      <c r="C22" s="72">
        <v>309.32171699999998</v>
      </c>
      <c r="D22" s="65" t="s">
        <v>52</v>
      </c>
    </row>
    <row r="23" spans="2:4" ht="14.1" customHeight="1">
      <c r="B23" s="60" t="s">
        <v>105</v>
      </c>
      <c r="C23" s="71">
        <v>2139.4631909999998</v>
      </c>
      <c r="D23" s="34" t="s">
        <v>53</v>
      </c>
    </row>
    <row r="24" spans="2:4" ht="14.1" customHeight="1">
      <c r="B24" s="63" t="s">
        <v>106</v>
      </c>
      <c r="C24" s="72">
        <v>1182.9571350000001</v>
      </c>
      <c r="D24" s="65" t="s">
        <v>54</v>
      </c>
    </row>
    <row r="25" spans="2:4" ht="14.1" customHeight="1">
      <c r="B25" s="60" t="s">
        <v>110</v>
      </c>
      <c r="C25" s="71">
        <v>125.432968</v>
      </c>
      <c r="D25" s="34" t="s">
        <v>55</v>
      </c>
    </row>
    <row r="26" spans="2:4" ht="14.1" customHeight="1">
      <c r="B26" s="63" t="s">
        <v>111</v>
      </c>
      <c r="C26" s="72">
        <v>158.212234</v>
      </c>
      <c r="D26" s="65" t="s">
        <v>56</v>
      </c>
    </row>
    <row r="27" spans="2:4" ht="14.1" customHeight="1">
      <c r="B27" s="147" t="s">
        <v>109</v>
      </c>
      <c r="C27" s="148">
        <v>3.328881</v>
      </c>
      <c r="D27" s="149" t="s">
        <v>57</v>
      </c>
    </row>
    <row r="29" spans="2:4">
      <c r="B29" s="15" t="s">
        <v>75</v>
      </c>
      <c r="D29" s="16" t="s">
        <v>74</v>
      </c>
    </row>
    <row r="30" spans="2:4">
      <c r="B30" s="15" t="s">
        <v>193</v>
      </c>
      <c r="D30" s="16" t="s">
        <v>194</v>
      </c>
    </row>
    <row r="32" spans="2:4">
      <c r="B32" s="113" t="s">
        <v>176</v>
      </c>
      <c r="C32" s="92"/>
      <c r="D32" s="157" t="s">
        <v>177</v>
      </c>
    </row>
    <row r="33" spans="2:4">
      <c r="B33" s="114" t="s">
        <v>125</v>
      </c>
      <c r="C33" s="115"/>
      <c r="D33" s="114" t="s">
        <v>126</v>
      </c>
    </row>
    <row r="34" spans="2:4">
      <c r="B34" s="156"/>
      <c r="C34" s="158"/>
      <c r="D34" s="156"/>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C8" sqref="C8:C27"/>
    </sheetView>
  </sheetViews>
  <sheetFormatPr defaultColWidth="8.5703125" defaultRowHeight="11.25"/>
  <cols>
    <col min="1" max="1" width="8.5703125" style="5"/>
    <col min="2" max="2" width="74" style="5" customWidth="1"/>
    <col min="3" max="3" width="14" style="5" customWidth="1"/>
    <col min="4" max="4" width="50" style="5" customWidth="1"/>
    <col min="5" max="5" width="18" style="5" customWidth="1"/>
    <col min="6" max="16384" width="8.5703125" style="5"/>
  </cols>
  <sheetData>
    <row r="2" spans="2:5" s="66" customFormat="1" ht="12.75">
      <c r="B2" s="55" t="s">
        <v>216</v>
      </c>
      <c r="C2" s="67"/>
      <c r="D2" s="55" t="s">
        <v>237</v>
      </c>
      <c r="E2" s="5"/>
    </row>
    <row r="3" spans="2:5" s="66" customFormat="1" ht="3.75" customHeight="1">
      <c r="B3" s="55"/>
      <c r="C3" s="67"/>
      <c r="D3" s="55"/>
      <c r="E3" s="5"/>
    </row>
    <row r="4" spans="2:5">
      <c r="B4" s="30" t="s">
        <v>13</v>
      </c>
      <c r="C4" s="6"/>
      <c r="D4" s="5" t="s">
        <v>58</v>
      </c>
    </row>
    <row r="5" spans="2:5" ht="15">
      <c r="B5" s="14" t="s">
        <v>59</v>
      </c>
      <c r="C5" s="96" t="s">
        <v>233</v>
      </c>
      <c r="D5" s="9" t="s">
        <v>60</v>
      </c>
      <c r="E5"/>
    </row>
    <row r="6" spans="2:5" ht="15">
      <c r="B6" s="14"/>
      <c r="C6" s="96">
        <v>46113</v>
      </c>
      <c r="D6" s="9"/>
      <c r="E6"/>
    </row>
    <row r="7" spans="2:5" ht="14.1" customHeight="1">
      <c r="B7" s="56" t="s">
        <v>21</v>
      </c>
      <c r="C7" s="73">
        <f>SUM(C8:C27)</f>
        <v>14205.442622999999</v>
      </c>
      <c r="D7" s="40" t="s">
        <v>73</v>
      </c>
      <c r="E7"/>
    </row>
    <row r="8" spans="2:5" ht="14.1" customHeight="1">
      <c r="B8" s="63" t="s">
        <v>103</v>
      </c>
      <c r="C8" s="12">
        <v>463.13090199999999</v>
      </c>
      <c r="D8" s="65" t="s">
        <v>39</v>
      </c>
      <c r="E8"/>
    </row>
    <row r="9" spans="2:5" ht="14.1" customHeight="1">
      <c r="B9" s="60" t="s">
        <v>112</v>
      </c>
      <c r="C9" s="60">
        <v>563.65232200000003</v>
      </c>
      <c r="D9" s="34" t="s">
        <v>40</v>
      </c>
      <c r="E9"/>
    </row>
    <row r="10" spans="2:5" ht="14.1" customHeight="1">
      <c r="B10" s="63" t="s">
        <v>113</v>
      </c>
      <c r="C10" s="12">
        <v>51.833356999999999</v>
      </c>
      <c r="D10" s="65" t="s">
        <v>41</v>
      </c>
      <c r="E10"/>
    </row>
    <row r="11" spans="2:5" ht="14.1" customHeight="1">
      <c r="B11" s="60" t="s">
        <v>114</v>
      </c>
      <c r="C11" s="60">
        <v>379.13877500000001</v>
      </c>
      <c r="D11" s="34" t="s">
        <v>100</v>
      </c>
      <c r="E11"/>
    </row>
    <row r="12" spans="2:5" ht="14.1" customHeight="1">
      <c r="B12" s="63" t="s">
        <v>115</v>
      </c>
      <c r="C12" s="12">
        <v>294.225437</v>
      </c>
      <c r="D12" s="65" t="s">
        <v>42</v>
      </c>
      <c r="E12"/>
    </row>
    <row r="13" spans="2:5" ht="14.1" customHeight="1">
      <c r="B13" s="60" t="s">
        <v>104</v>
      </c>
      <c r="C13" s="60">
        <v>1090.986686</v>
      </c>
      <c r="D13" s="34" t="s">
        <v>43</v>
      </c>
      <c r="E13"/>
    </row>
    <row r="14" spans="2:5" ht="14.1" customHeight="1">
      <c r="B14" s="63" t="s">
        <v>108</v>
      </c>
      <c r="C14" s="12">
        <v>442.07973600000003</v>
      </c>
      <c r="D14" s="65" t="s">
        <v>44</v>
      </c>
      <c r="E14"/>
    </row>
    <row r="15" spans="2:5" ht="14.1" customHeight="1">
      <c r="B15" s="60" t="s">
        <v>116</v>
      </c>
      <c r="C15" s="60">
        <v>14.572336</v>
      </c>
      <c r="D15" s="34" t="s">
        <v>45</v>
      </c>
      <c r="E15"/>
    </row>
    <row r="16" spans="2:5" ht="14.1" customHeight="1">
      <c r="B16" s="63" t="s">
        <v>117</v>
      </c>
      <c r="C16" s="12">
        <v>33.722678999999999</v>
      </c>
      <c r="D16" s="65" t="s">
        <v>46</v>
      </c>
      <c r="E16"/>
    </row>
    <row r="17" spans="2:5" ht="14.1" customHeight="1">
      <c r="B17" s="60" t="s">
        <v>118</v>
      </c>
      <c r="C17" s="60">
        <v>3056.646072</v>
      </c>
      <c r="D17" s="34" t="s">
        <v>47</v>
      </c>
      <c r="E17"/>
    </row>
    <row r="18" spans="2:5" ht="14.1" customHeight="1">
      <c r="B18" s="63" t="s">
        <v>119</v>
      </c>
      <c r="C18" s="12">
        <v>101.35987900000001</v>
      </c>
      <c r="D18" s="65" t="s">
        <v>48</v>
      </c>
      <c r="E18"/>
    </row>
    <row r="19" spans="2:5" ht="14.1" customHeight="1">
      <c r="B19" s="60" t="s">
        <v>120</v>
      </c>
      <c r="C19" s="60">
        <v>10.311586</v>
      </c>
      <c r="D19" s="34" t="s">
        <v>49</v>
      </c>
      <c r="E19"/>
    </row>
    <row r="20" spans="2:5" ht="14.1" customHeight="1">
      <c r="B20" s="63" t="s">
        <v>121</v>
      </c>
      <c r="C20" s="12">
        <v>129.76489599999999</v>
      </c>
      <c r="D20" s="65" t="s">
        <v>50</v>
      </c>
      <c r="E20"/>
    </row>
    <row r="21" spans="2:5" ht="14.1" customHeight="1">
      <c r="B21" s="60" t="s">
        <v>102</v>
      </c>
      <c r="C21" s="60">
        <v>251.817556</v>
      </c>
      <c r="D21" s="34" t="s">
        <v>51</v>
      </c>
      <c r="E21"/>
    </row>
    <row r="22" spans="2:5" ht="14.1" customHeight="1">
      <c r="B22" s="63" t="s">
        <v>107</v>
      </c>
      <c r="C22" s="12">
        <v>2416.6903120000002</v>
      </c>
      <c r="D22" s="65" t="s">
        <v>52</v>
      </c>
      <c r="E22"/>
    </row>
    <row r="23" spans="2:5" ht="14.1" customHeight="1">
      <c r="B23" s="60" t="s">
        <v>105</v>
      </c>
      <c r="C23" s="60">
        <v>3637.4967320000001</v>
      </c>
      <c r="D23" s="34" t="s">
        <v>53</v>
      </c>
      <c r="E23"/>
    </row>
    <row r="24" spans="2:5" ht="14.1" customHeight="1">
      <c r="B24" s="63" t="s">
        <v>106</v>
      </c>
      <c r="C24" s="12">
        <v>728.00754700000005</v>
      </c>
      <c r="D24" s="65" t="s">
        <v>54</v>
      </c>
      <c r="E24"/>
    </row>
    <row r="25" spans="2:5" ht="14.1" customHeight="1">
      <c r="B25" s="60" t="s">
        <v>110</v>
      </c>
      <c r="C25" s="60">
        <v>400.07354800000002</v>
      </c>
      <c r="D25" s="34" t="s">
        <v>55</v>
      </c>
      <c r="E25"/>
    </row>
    <row r="26" spans="2:5" ht="14.1" customHeight="1">
      <c r="B26" s="63" t="s">
        <v>111</v>
      </c>
      <c r="C26" s="12">
        <v>119.22370100000001</v>
      </c>
      <c r="D26" s="65" t="s">
        <v>56</v>
      </c>
      <c r="E26"/>
    </row>
    <row r="27" spans="2:5" ht="14.1" customHeight="1">
      <c r="B27" s="147" t="s">
        <v>109</v>
      </c>
      <c r="C27" s="147">
        <v>20.708563999999999</v>
      </c>
      <c r="D27" s="149" t="s">
        <v>57</v>
      </c>
      <c r="E27"/>
    </row>
    <row r="28" spans="2:5" ht="8.25" customHeight="1">
      <c r="E28"/>
    </row>
    <row r="29" spans="2:5" ht="15">
      <c r="B29" s="15" t="s">
        <v>75</v>
      </c>
      <c r="D29" s="16" t="s">
        <v>74</v>
      </c>
      <c r="E29"/>
    </row>
    <row r="30" spans="2:5" ht="15">
      <c r="B30" s="15" t="s">
        <v>193</v>
      </c>
      <c r="D30" s="16" t="s">
        <v>194</v>
      </c>
      <c r="E30"/>
    </row>
    <row r="31" spans="2:5" ht="15">
      <c r="E31"/>
    </row>
    <row r="32" spans="2:5" ht="15">
      <c r="B32" s="113" t="s">
        <v>176</v>
      </c>
      <c r="C32" s="92"/>
      <c r="D32" s="157" t="s">
        <v>177</v>
      </c>
      <c r="E32"/>
    </row>
    <row r="33" spans="2:5" ht="15">
      <c r="B33" s="114" t="s">
        <v>125</v>
      </c>
      <c r="C33" s="115"/>
      <c r="D33" s="114" t="s">
        <v>126</v>
      </c>
      <c r="E33"/>
    </row>
    <row r="34" spans="2:5">
      <c r="B34" s="156"/>
      <c r="C34" s="158"/>
      <c r="D34" s="156"/>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topLeftCell="B1" zoomScaleNormal="100" workbookViewId="0">
      <selection activeCell="C33" sqref="C33"/>
    </sheetView>
  </sheetViews>
  <sheetFormatPr defaultColWidth="8.5703125" defaultRowHeight="11.25"/>
  <cols>
    <col min="1" max="1" width="15.5703125" style="5" customWidth="1"/>
    <col min="2" max="2" width="48.42578125" style="5" customWidth="1"/>
    <col min="3" max="3" width="10.42578125" style="5" customWidth="1"/>
    <col min="4" max="4" width="39.85546875" style="5" customWidth="1"/>
    <col min="5" max="5" width="10.140625" style="5" bestFit="1" customWidth="1"/>
    <col min="6" max="16384" width="8.5703125" style="5"/>
  </cols>
  <sheetData>
    <row r="2" spans="1:4" s="66" customFormat="1" ht="24.75" customHeight="1">
      <c r="B2" s="54" t="s">
        <v>217</v>
      </c>
      <c r="C2" s="54"/>
      <c r="D2" s="69" t="s">
        <v>228</v>
      </c>
    </row>
    <row r="3" spans="1:4" ht="16.5" customHeight="1">
      <c r="B3" s="30" t="s">
        <v>13</v>
      </c>
      <c r="C3" s="46"/>
      <c r="D3" s="5" t="s">
        <v>58</v>
      </c>
    </row>
    <row r="4" spans="1:4">
      <c r="B4" s="14" t="s">
        <v>30</v>
      </c>
      <c r="C4" s="96" t="s">
        <v>233</v>
      </c>
      <c r="D4" s="9" t="s">
        <v>61</v>
      </c>
    </row>
    <row r="5" spans="1:4">
      <c r="B5" s="14"/>
      <c r="C5" s="96">
        <v>46113</v>
      </c>
      <c r="D5" s="31"/>
    </row>
    <row r="6" spans="1:4" ht="14.1" customHeight="1">
      <c r="B6" s="10" t="s">
        <v>21</v>
      </c>
      <c r="C6" s="98">
        <f>SUM(C7:C17)</f>
        <v>20860.184503999997</v>
      </c>
      <c r="D6" s="37" t="s">
        <v>73</v>
      </c>
    </row>
    <row r="7" spans="1:4" ht="14.1" customHeight="1">
      <c r="A7" s="41"/>
      <c r="B7" s="11" t="s">
        <v>196</v>
      </c>
      <c r="C7" s="99">
        <v>6736.8840730000002</v>
      </c>
      <c r="D7" s="49" t="s">
        <v>195</v>
      </c>
    </row>
    <row r="8" spans="1:4" ht="14.1" customHeight="1">
      <c r="A8" s="41"/>
      <c r="B8" s="12" t="s">
        <v>154</v>
      </c>
      <c r="C8" s="100">
        <v>6060.4028280000002</v>
      </c>
      <c r="D8" s="50" t="s">
        <v>101</v>
      </c>
    </row>
    <row r="9" spans="1:4" ht="14.1" customHeight="1">
      <c r="A9" s="41"/>
      <c r="B9" s="47" t="s">
        <v>155</v>
      </c>
      <c r="C9" s="99">
        <v>1772.4140259999999</v>
      </c>
      <c r="D9" s="49" t="s">
        <v>80</v>
      </c>
    </row>
    <row r="10" spans="1:4" ht="14.1" customHeight="1">
      <c r="A10" s="41"/>
      <c r="B10" s="48" t="s">
        <v>243</v>
      </c>
      <c r="C10" s="100">
        <v>770.65838399999996</v>
      </c>
      <c r="D10" s="50" t="s">
        <v>241</v>
      </c>
    </row>
    <row r="11" spans="1:4" ht="14.1" customHeight="1">
      <c r="A11" s="41"/>
      <c r="B11" s="47" t="s">
        <v>207</v>
      </c>
      <c r="C11" s="99">
        <v>727.08933300000001</v>
      </c>
      <c r="D11" s="49" t="s">
        <v>208</v>
      </c>
    </row>
    <row r="12" spans="1:4" ht="14.1" customHeight="1">
      <c r="A12" s="41"/>
      <c r="B12" s="48" t="s">
        <v>157</v>
      </c>
      <c r="C12" s="100">
        <v>604.47619399999996</v>
      </c>
      <c r="D12" s="50" t="s">
        <v>81</v>
      </c>
    </row>
    <row r="13" spans="1:4" ht="14.1" customHeight="1">
      <c r="A13" s="41"/>
      <c r="B13" s="47" t="s">
        <v>158</v>
      </c>
      <c r="C13" s="99">
        <v>512.82146299999999</v>
      </c>
      <c r="D13" s="49" t="s">
        <v>85</v>
      </c>
    </row>
    <row r="14" spans="1:4" ht="14.1" customHeight="1">
      <c r="A14" s="41"/>
      <c r="B14" s="48" t="s">
        <v>244</v>
      </c>
      <c r="C14" s="100">
        <v>505.287959</v>
      </c>
      <c r="D14" s="50" t="s">
        <v>242</v>
      </c>
    </row>
    <row r="15" spans="1:4" ht="14.1" customHeight="1">
      <c r="A15" s="41"/>
      <c r="B15" s="47" t="s">
        <v>156</v>
      </c>
      <c r="C15" s="99">
        <v>477.377588</v>
      </c>
      <c r="D15" s="83" t="s">
        <v>83</v>
      </c>
    </row>
    <row r="16" spans="1:4" ht="14.1" customHeight="1">
      <c r="A16" s="41"/>
      <c r="B16" s="48" t="s">
        <v>198</v>
      </c>
      <c r="C16" s="100">
        <v>366.01512700000001</v>
      </c>
      <c r="D16" s="50" t="s">
        <v>197</v>
      </c>
    </row>
    <row r="17" spans="2:4" ht="14.1" customHeight="1">
      <c r="B17" s="150" t="s">
        <v>178</v>
      </c>
      <c r="C17" s="151">
        <v>2326.757529</v>
      </c>
      <c r="D17" s="152" t="s">
        <v>153</v>
      </c>
    </row>
    <row r="18" spans="2:4">
      <c r="C18" s="82"/>
    </row>
    <row r="19" spans="2:4">
      <c r="B19" s="15" t="s">
        <v>75</v>
      </c>
      <c r="D19" s="16" t="s">
        <v>74</v>
      </c>
    </row>
    <row r="20" spans="2:4">
      <c r="B20" s="15" t="s">
        <v>193</v>
      </c>
      <c r="D20" s="16" t="s">
        <v>194</v>
      </c>
    </row>
    <row r="22" spans="2:4">
      <c r="B22" s="113" t="s">
        <v>176</v>
      </c>
      <c r="C22" s="92"/>
      <c r="D22" s="157" t="s">
        <v>177</v>
      </c>
    </row>
    <row r="23" spans="2:4">
      <c r="B23" s="114" t="s">
        <v>125</v>
      </c>
      <c r="C23" s="115"/>
      <c r="D23" s="114" t="s">
        <v>126</v>
      </c>
    </row>
    <row r="24" spans="2:4">
      <c r="B24" s="156"/>
      <c r="C24" s="158"/>
      <c r="D24" s="156"/>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topLeftCell="B1" zoomScale="91" zoomScaleNormal="91" workbookViewId="0">
      <selection activeCell="D40" sqref="D40"/>
    </sheetView>
  </sheetViews>
  <sheetFormatPr defaultColWidth="8.5703125" defaultRowHeight="11.25"/>
  <cols>
    <col min="1" max="1" width="8.5703125" style="5"/>
    <col min="2" max="2" width="45.42578125" style="5" customWidth="1"/>
    <col min="3" max="3" width="15.5703125" style="5" customWidth="1"/>
    <col min="4" max="4" width="39.85546875" style="5" customWidth="1"/>
    <col min="5" max="5" width="7.42578125" style="5" customWidth="1"/>
    <col min="6" max="16384" width="8.5703125" style="5"/>
  </cols>
  <sheetData>
    <row r="2" spans="1:5" s="66" customFormat="1" ht="24.75" customHeight="1">
      <c r="B2" s="77" t="s">
        <v>218</v>
      </c>
      <c r="C2" s="54"/>
      <c r="D2" s="69" t="s">
        <v>229</v>
      </c>
      <c r="E2" s="5"/>
    </row>
    <row r="3" spans="1:5">
      <c r="B3" s="30" t="s">
        <v>13</v>
      </c>
      <c r="D3" s="5" t="s">
        <v>58</v>
      </c>
    </row>
    <row r="4" spans="1:5">
      <c r="B4" s="14" t="s">
        <v>30</v>
      </c>
      <c r="C4" s="96" t="s">
        <v>233</v>
      </c>
      <c r="D4" s="9" t="s">
        <v>61</v>
      </c>
    </row>
    <row r="5" spans="1:5">
      <c r="B5" s="14"/>
      <c r="C5" s="96">
        <v>46113</v>
      </c>
      <c r="D5" s="31"/>
    </row>
    <row r="6" spans="1:5" ht="14.1" customHeight="1">
      <c r="B6" s="10" t="s">
        <v>21</v>
      </c>
      <c r="C6" s="131">
        <f>SUM(C7:C17)</f>
        <v>9899.5987930000028</v>
      </c>
      <c r="D6" s="37" t="s">
        <v>73</v>
      </c>
    </row>
    <row r="7" spans="1:5" ht="14.1" customHeight="1">
      <c r="A7"/>
      <c r="B7" s="87" t="s">
        <v>162</v>
      </c>
      <c r="C7" s="99">
        <v>4130.0947560000004</v>
      </c>
      <c r="D7" s="83" t="s">
        <v>84</v>
      </c>
    </row>
    <row r="8" spans="1:5" ht="14.1" customHeight="1">
      <c r="A8"/>
      <c r="B8" s="86" t="s">
        <v>155</v>
      </c>
      <c r="C8" s="100">
        <v>1341.7282290000001</v>
      </c>
      <c r="D8" s="84" t="s">
        <v>80</v>
      </c>
    </row>
    <row r="9" spans="1:5" ht="14.1" customHeight="1">
      <c r="A9"/>
      <c r="B9" s="85" t="s">
        <v>192</v>
      </c>
      <c r="C9" s="99">
        <v>898.76420099999996</v>
      </c>
      <c r="D9" s="83" t="s">
        <v>191</v>
      </c>
    </row>
    <row r="10" spans="1:5" ht="14.1" customHeight="1">
      <c r="A10"/>
      <c r="B10" s="86" t="s">
        <v>158</v>
      </c>
      <c r="C10" s="100">
        <v>752.07683599999996</v>
      </c>
      <c r="D10" s="84" t="s">
        <v>85</v>
      </c>
    </row>
    <row r="11" spans="1:5" ht="14.1" customHeight="1">
      <c r="A11"/>
      <c r="B11" s="87" t="s">
        <v>157</v>
      </c>
      <c r="C11" s="99">
        <v>734.11377300000004</v>
      </c>
      <c r="D11" s="83" t="s">
        <v>81</v>
      </c>
    </row>
    <row r="12" spans="1:5" ht="14.1" customHeight="1">
      <c r="A12"/>
      <c r="B12" s="86" t="s">
        <v>161</v>
      </c>
      <c r="C12" s="100">
        <v>286.13084800000001</v>
      </c>
      <c r="D12" s="84" t="s">
        <v>86</v>
      </c>
    </row>
    <row r="13" spans="1:5" ht="14.1" customHeight="1">
      <c r="A13"/>
      <c r="B13" s="87" t="s">
        <v>160</v>
      </c>
      <c r="C13" s="99">
        <v>185.02080900000001</v>
      </c>
      <c r="D13" s="83" t="s">
        <v>87</v>
      </c>
    </row>
    <row r="14" spans="1:5" ht="14.1" customHeight="1">
      <c r="A14"/>
      <c r="B14" s="86" t="s">
        <v>196</v>
      </c>
      <c r="C14" s="100">
        <v>109.466635</v>
      </c>
      <c r="D14" s="84" t="s">
        <v>195</v>
      </c>
    </row>
    <row r="15" spans="1:5" ht="14.1" customHeight="1">
      <c r="A15"/>
      <c r="B15" s="87" t="s">
        <v>246</v>
      </c>
      <c r="C15" s="99">
        <v>103.733705</v>
      </c>
      <c r="D15" s="83" t="s">
        <v>245</v>
      </c>
    </row>
    <row r="16" spans="1:5" ht="14.1" customHeight="1">
      <c r="A16"/>
      <c r="B16" s="86" t="s">
        <v>198</v>
      </c>
      <c r="C16" s="100">
        <v>80.742199999999997</v>
      </c>
      <c r="D16" s="84" t="s">
        <v>197</v>
      </c>
    </row>
    <row r="17" spans="2:4" ht="14.1" customHeight="1">
      <c r="B17" s="153" t="s">
        <v>179</v>
      </c>
      <c r="C17" s="151">
        <v>1277.726801</v>
      </c>
      <c r="D17" s="154" t="s">
        <v>38</v>
      </c>
    </row>
    <row r="19" spans="2:4">
      <c r="B19" s="15" t="s">
        <v>75</v>
      </c>
      <c r="C19" s="88"/>
      <c r="D19" s="16" t="s">
        <v>74</v>
      </c>
    </row>
    <row r="20" spans="2:4">
      <c r="B20" s="15" t="s">
        <v>193</v>
      </c>
      <c r="C20" s="82"/>
      <c r="D20" s="16" t="s">
        <v>194</v>
      </c>
    </row>
    <row r="22" spans="2:4">
      <c r="B22" s="113" t="s">
        <v>176</v>
      </c>
      <c r="C22" s="92"/>
      <c r="D22" s="157" t="s">
        <v>177</v>
      </c>
    </row>
    <row r="23" spans="2:4">
      <c r="B23" s="114" t="s">
        <v>125</v>
      </c>
      <c r="C23" s="115"/>
      <c r="D23" s="114" t="s">
        <v>126</v>
      </c>
    </row>
    <row r="24" spans="2:4">
      <c r="B24" s="156"/>
      <c r="C24" s="158"/>
      <c r="D24" s="156"/>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topLeftCell="B1" zoomScaleNormal="100" workbookViewId="0">
      <selection activeCell="D29" sqref="D29"/>
    </sheetView>
  </sheetViews>
  <sheetFormatPr defaultColWidth="8.5703125" defaultRowHeight="11.25"/>
  <cols>
    <col min="1" max="1" width="6.42578125" style="5" customWidth="1"/>
    <col min="2" max="2" width="35.140625" style="5" customWidth="1"/>
    <col min="3" max="3" width="18" style="5" customWidth="1"/>
    <col min="4" max="4" width="42" style="5" customWidth="1"/>
    <col min="5" max="16384" width="8.5703125" style="5"/>
  </cols>
  <sheetData>
    <row r="1" spans="2:4" ht="14.25" customHeight="1"/>
    <row r="2" spans="2:4" s="66" customFormat="1" ht="27.75" customHeight="1">
      <c r="B2" s="161" t="s">
        <v>219</v>
      </c>
      <c r="C2" s="161"/>
      <c r="D2" s="53" t="s">
        <v>238</v>
      </c>
    </row>
    <row r="3" spans="2:4" ht="14.45" customHeight="1">
      <c r="B3" s="30" t="s">
        <v>13</v>
      </c>
      <c r="D3" s="5" t="s">
        <v>58</v>
      </c>
    </row>
    <row r="4" spans="2:4">
      <c r="B4" s="14" t="s">
        <v>30</v>
      </c>
      <c r="C4" s="96" t="s">
        <v>233</v>
      </c>
      <c r="D4" s="9" t="s">
        <v>61</v>
      </c>
    </row>
    <row r="5" spans="2:4">
      <c r="B5" s="14"/>
      <c r="C5" s="96">
        <v>46113</v>
      </c>
      <c r="D5" s="9"/>
    </row>
    <row r="6" spans="2:4" ht="14.1" customHeight="1">
      <c r="B6" s="10" t="s">
        <v>21</v>
      </c>
      <c r="C6" s="98">
        <f>SUM(C7:C17)</f>
        <v>14205.442622999999</v>
      </c>
      <c r="D6" s="37" t="s">
        <v>73</v>
      </c>
    </row>
    <row r="7" spans="2:4" s="1" customFormat="1" ht="14.1" customHeight="1">
      <c r="B7" s="87" t="s">
        <v>122</v>
      </c>
      <c r="C7" s="99">
        <v>3543.626244</v>
      </c>
      <c r="D7" s="83" t="s">
        <v>82</v>
      </c>
    </row>
    <row r="8" spans="2:4" ht="14.1" customHeight="1">
      <c r="B8" s="86" t="s">
        <v>155</v>
      </c>
      <c r="C8" s="100">
        <v>1546.0307580000001</v>
      </c>
      <c r="D8" s="84" t="s">
        <v>80</v>
      </c>
    </row>
    <row r="9" spans="2:4" s="1" customFormat="1" ht="14.1" customHeight="1">
      <c r="B9" s="85" t="s">
        <v>161</v>
      </c>
      <c r="C9" s="99">
        <v>1263.581711</v>
      </c>
      <c r="D9" s="83" t="s">
        <v>86</v>
      </c>
    </row>
    <row r="10" spans="2:4" ht="14.1" customHeight="1">
      <c r="B10" s="86" t="s">
        <v>159</v>
      </c>
      <c r="C10" s="100">
        <v>851.00749199999996</v>
      </c>
      <c r="D10" s="84" t="s">
        <v>88</v>
      </c>
    </row>
    <row r="11" spans="2:4" ht="14.1" customHeight="1">
      <c r="B11" s="87" t="s">
        <v>160</v>
      </c>
      <c r="C11" s="99">
        <v>709.36627699999997</v>
      </c>
      <c r="D11" s="83" t="s">
        <v>87</v>
      </c>
    </row>
    <row r="12" spans="2:4" ht="14.1" customHeight="1">
      <c r="B12" s="86" t="s">
        <v>163</v>
      </c>
      <c r="C12" s="100">
        <v>517.49803599999996</v>
      </c>
      <c r="D12" s="84" t="s">
        <v>89</v>
      </c>
    </row>
    <row r="13" spans="2:4" ht="14.1" customHeight="1">
      <c r="B13" s="87" t="s">
        <v>189</v>
      </c>
      <c r="C13" s="99">
        <v>514.37781900000004</v>
      </c>
      <c r="D13" s="83" t="s">
        <v>190</v>
      </c>
    </row>
    <row r="14" spans="2:4" ht="14.1" customHeight="1">
      <c r="B14" s="86" t="s">
        <v>156</v>
      </c>
      <c r="C14" s="100">
        <v>513.27317300000004</v>
      </c>
      <c r="D14" s="84" t="s">
        <v>83</v>
      </c>
    </row>
    <row r="15" spans="2:4" ht="14.1" customHeight="1">
      <c r="B15" s="87" t="s">
        <v>209</v>
      </c>
      <c r="C15" s="99">
        <v>481.90328799999997</v>
      </c>
      <c r="D15" s="83" t="s">
        <v>210</v>
      </c>
    </row>
    <row r="16" spans="2:4" ht="14.1" customHeight="1">
      <c r="B16" s="86" t="s">
        <v>200</v>
      </c>
      <c r="C16" s="100">
        <v>389.80336199999999</v>
      </c>
      <c r="D16" s="84" t="s">
        <v>199</v>
      </c>
    </row>
    <row r="17" spans="2:4" ht="14.1" customHeight="1">
      <c r="B17" s="153" t="s">
        <v>179</v>
      </c>
      <c r="C17" s="151">
        <v>3874.974463</v>
      </c>
      <c r="D17" s="154" t="s">
        <v>38</v>
      </c>
    </row>
    <row r="19" spans="2:4">
      <c r="B19" s="15" t="s">
        <v>75</v>
      </c>
      <c r="C19" s="82"/>
      <c r="D19" s="16" t="s">
        <v>74</v>
      </c>
    </row>
    <row r="20" spans="2:4">
      <c r="B20" s="15" t="s">
        <v>193</v>
      </c>
      <c r="C20" s="82"/>
      <c r="D20" s="16" t="s">
        <v>194</v>
      </c>
    </row>
    <row r="22" spans="2:4" ht="12.75" customHeight="1">
      <c r="B22" s="113">
        <v>2</v>
      </c>
      <c r="C22" s="92"/>
      <c r="D22" s="157" t="s">
        <v>177</v>
      </c>
    </row>
    <row r="23" spans="2:4">
      <c r="B23" s="114" t="s">
        <v>125</v>
      </c>
      <c r="C23" s="115"/>
      <c r="D23" s="114" t="s">
        <v>126</v>
      </c>
    </row>
    <row r="24" spans="2:4">
      <c r="B24" s="156"/>
      <c r="C24" s="158"/>
      <c r="D24" s="156"/>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2026-05-13T05:26:23Z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